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5" windowWidth="15600" windowHeight="8130" activeTab="1"/>
  </bookViews>
  <sheets>
    <sheet name="прил6" sheetId="6" r:id="rId1"/>
    <sheet name="прил 6 за 9 мес" sheetId="11" r:id="rId2"/>
  </sheets>
  <calcPr calcId="145621"/>
</workbook>
</file>

<file path=xl/calcChain.xml><?xml version="1.0" encoding="utf-8"?>
<calcChain xmlns="http://schemas.openxmlformats.org/spreadsheetml/2006/main">
  <c r="G69" i="11" l="1"/>
  <c r="H68" i="11"/>
  <c r="F68" i="11"/>
  <c r="G67" i="11"/>
  <c r="H65" i="11"/>
  <c r="G65" i="11" s="1"/>
  <c r="F65" i="11"/>
  <c r="G64" i="11"/>
  <c r="G63" i="11"/>
  <c r="H62" i="11"/>
  <c r="G62" i="11" s="1"/>
  <c r="F62" i="11"/>
  <c r="G61" i="11"/>
  <c r="G60" i="11"/>
  <c r="G53" i="11"/>
  <c r="H50" i="11"/>
  <c r="G50" i="11" s="1"/>
  <c r="F50" i="11"/>
  <c r="G49" i="11"/>
  <c r="H47" i="11"/>
  <c r="G47" i="11" s="1"/>
  <c r="F47" i="11"/>
  <c r="G42" i="11"/>
  <c r="H41" i="11"/>
  <c r="G41" i="11" s="1"/>
  <c r="F41" i="11"/>
  <c r="G40" i="11"/>
  <c r="H39" i="11"/>
  <c r="G39" i="11" s="1"/>
  <c r="F39" i="11"/>
  <c r="F38" i="11"/>
  <c r="H36" i="11"/>
  <c r="F36" i="11"/>
  <c r="G35" i="11"/>
  <c r="H34" i="11"/>
  <c r="G34" i="11" s="1"/>
  <c r="F34" i="11"/>
  <c r="H32" i="11"/>
  <c r="F32" i="11"/>
  <c r="G31" i="11"/>
  <c r="G30" i="11"/>
  <c r="G29" i="11"/>
  <c r="H28" i="11"/>
  <c r="F28" i="11"/>
  <c r="G27" i="11"/>
  <c r="G26" i="11"/>
  <c r="G25" i="11"/>
  <c r="H24" i="11"/>
  <c r="G24" i="11" s="1"/>
  <c r="F24" i="11"/>
  <c r="G23" i="11"/>
  <c r="G22" i="11"/>
  <c r="G21" i="11"/>
  <c r="G20" i="11"/>
  <c r="H19" i="11"/>
  <c r="G19" i="11" s="1"/>
  <c r="F19" i="11"/>
  <c r="G18" i="11"/>
  <c r="G17" i="11"/>
  <c r="H16" i="11"/>
  <c r="F16" i="11"/>
  <c r="G15" i="11"/>
  <c r="G14" i="11"/>
  <c r="H13" i="11"/>
  <c r="G13" i="11"/>
  <c r="F13" i="11"/>
  <c r="H12" i="11"/>
  <c r="G16" i="11" l="1"/>
  <c r="F12" i="11"/>
  <c r="F70" i="11" s="1"/>
  <c r="G28" i="11"/>
  <c r="H38" i="11"/>
  <c r="G38" i="11" s="1"/>
  <c r="G68" i="11"/>
  <c r="G12" i="11"/>
  <c r="H70" i="11"/>
  <c r="G70" i="11" s="1"/>
  <c r="G71" i="6"/>
  <c r="H70" i="6"/>
  <c r="G70" i="6" s="1"/>
  <c r="F70" i="6"/>
  <c r="G69" i="6"/>
  <c r="H67" i="6"/>
  <c r="F67" i="6"/>
  <c r="G66" i="6"/>
  <c r="H65" i="6"/>
  <c r="G65" i="6" s="1"/>
  <c r="F65" i="6"/>
  <c r="G64" i="6"/>
  <c r="G63" i="6"/>
  <c r="G56" i="6"/>
  <c r="H53" i="6"/>
  <c r="F53" i="6"/>
  <c r="G52" i="6"/>
  <c r="H50" i="6"/>
  <c r="G50" i="6" s="1"/>
  <c r="F50" i="6"/>
  <c r="G45" i="6"/>
  <c r="H44" i="6"/>
  <c r="F44" i="6"/>
  <c r="G43" i="6"/>
  <c r="H42" i="6"/>
  <c r="G42" i="6" s="1"/>
  <c r="F42" i="6"/>
  <c r="F41" i="6"/>
  <c r="G40" i="6"/>
  <c r="H39" i="6"/>
  <c r="G39" i="6" s="1"/>
  <c r="F39" i="6"/>
  <c r="G38" i="6"/>
  <c r="H37" i="6"/>
  <c r="F37" i="6"/>
  <c r="H35" i="6"/>
  <c r="F35" i="6"/>
  <c r="G34" i="6"/>
  <c r="G33" i="6"/>
  <c r="G32" i="6"/>
  <c r="H31" i="6"/>
  <c r="G31" i="6" s="1"/>
  <c r="F31" i="6"/>
  <c r="G30" i="6"/>
  <c r="G29" i="6"/>
  <c r="G28" i="6"/>
  <c r="G27" i="6"/>
  <c r="H26" i="6"/>
  <c r="G26" i="6" s="1"/>
  <c r="F26" i="6"/>
  <c r="G25" i="6"/>
  <c r="G24" i="6"/>
  <c r="G23" i="6"/>
  <c r="G22" i="6"/>
  <c r="H21" i="6"/>
  <c r="F21" i="6"/>
  <c r="G20" i="6"/>
  <c r="G19" i="6"/>
  <c r="H18" i="6"/>
  <c r="G18" i="6" s="1"/>
  <c r="F18" i="6"/>
  <c r="G17" i="6"/>
  <c r="G16" i="6"/>
  <c r="G15" i="6"/>
  <c r="G14" i="6"/>
  <c r="H13" i="6"/>
  <c r="F13" i="6"/>
  <c r="G13" i="6" l="1"/>
  <c r="G44" i="6"/>
  <c r="G53" i="6"/>
  <c r="G67" i="6"/>
  <c r="F12" i="6"/>
  <c r="F72" i="6" s="1"/>
  <c r="H41" i="6"/>
  <c r="G41" i="6" s="1"/>
  <c r="G21" i="6"/>
  <c r="G37" i="6"/>
  <c r="H12" i="6"/>
  <c r="H72" i="6" l="1"/>
  <c r="G72" i="6" s="1"/>
  <c r="G12" i="6"/>
</calcChain>
</file>

<file path=xl/sharedStrings.xml><?xml version="1.0" encoding="utf-8"?>
<sst xmlns="http://schemas.openxmlformats.org/spreadsheetml/2006/main" count="558" uniqueCount="101">
  <si>
    <t>Наименование показателя</t>
  </si>
  <si>
    <t>Код расходов по бюджетной</t>
  </si>
  <si>
    <t>КВСР</t>
  </si>
  <si>
    <t>ФКР</t>
  </si>
  <si>
    <t>КЦСР</t>
  </si>
  <si>
    <t>КВР</t>
  </si>
  <si>
    <t>0000</t>
  </si>
  <si>
    <t>0000000</t>
  </si>
  <si>
    <t>000</t>
  </si>
  <si>
    <t xml:space="preserve">Функционирование законодательных (представительных) органов государственной власти и представительных органов муниципальных образований </t>
  </si>
  <si>
    <t>803</t>
  </si>
  <si>
    <t>0103</t>
  </si>
  <si>
    <t>0000000000</t>
  </si>
  <si>
    <t>Фонд оплаты труда и страховые взносы</t>
  </si>
  <si>
    <t>7950100110</t>
  </si>
  <si>
    <t>121</t>
  </si>
  <si>
    <t>Начислени я на выплаты труда</t>
  </si>
  <si>
    <t>129</t>
  </si>
  <si>
    <t>Прочая закупка товаров, работ и услуг для государственных (муниципальных) нужд</t>
  </si>
  <si>
    <t>7950100190</t>
  </si>
  <si>
    <t>244</t>
  </si>
  <si>
    <t>Прочие расходы</t>
  </si>
  <si>
    <t>831</t>
  </si>
  <si>
    <t>0104</t>
  </si>
  <si>
    <t>7850100110</t>
  </si>
  <si>
    <t>Руководство и управление в сфере установленных функций органов государственной власти и муниципальных образований</t>
  </si>
  <si>
    <t>.0000000</t>
  </si>
  <si>
    <t>.000</t>
  </si>
  <si>
    <t>7860100110</t>
  </si>
  <si>
    <t>Закупка товаров, работ и услуг в сфере информациооно-коммуникационных технологий</t>
  </si>
  <si>
    <t>.0104</t>
  </si>
  <si>
    <t>7860100190</t>
  </si>
  <si>
    <t>Уплата налога на имущество организаций и земельного налога</t>
  </si>
  <si>
    <t>Уплата прочих налогов, сборов и иных платежей</t>
  </si>
  <si>
    <t>Резервный Фонд</t>
  </si>
  <si>
    <t>0111</t>
  </si>
  <si>
    <t>870</t>
  </si>
  <si>
    <t>0113</t>
  </si>
  <si>
    <t>8670100110</t>
  </si>
  <si>
    <t>111</t>
  </si>
  <si>
    <t>119</t>
  </si>
  <si>
    <t>Целевые городские программы "Профилактика эктремизма и терроризма городского поселения" и "Профилактика преступлений и правонарушений в городском поселении"</t>
  </si>
  <si>
    <t>0309</t>
  </si>
  <si>
    <t>Целевая городская программа "Пожарная безопасность и защита населения городского поселения"</t>
  </si>
  <si>
    <t>Целевая городская программа развития субъектов малого и среднего предпринимательства в городском поселении</t>
  </si>
  <si>
    <t>0412</t>
  </si>
  <si>
    <t>Жилищно-коммунальное хозяйство</t>
  </si>
  <si>
    <t>Уличное освещение</t>
  </si>
  <si>
    <t>0503</t>
  </si>
  <si>
    <t>Прочие мероприятия по благоустройству городских округов и поселений</t>
  </si>
  <si>
    <t>222</t>
  </si>
  <si>
    <t>Целевая городская программа "Совершенствование дорожного строительства"</t>
  </si>
  <si>
    <t>0757014000</t>
  </si>
  <si>
    <t>Целевая городская программа "Патриотическое воспитание молодежи и школьников"</t>
  </si>
  <si>
    <t>0707</t>
  </si>
  <si>
    <t>Культура и киноматография</t>
  </si>
  <si>
    <t>0801</t>
  </si>
  <si>
    <t>Субсидии на выполнение государственного задания</t>
  </si>
  <si>
    <t>8870000590</t>
  </si>
  <si>
    <t>611</t>
  </si>
  <si>
    <t>Целевая городская программа "Профилактика бешенства среди животных и людей городского поселения"</t>
  </si>
  <si>
    <t>0902</t>
  </si>
  <si>
    <t>Целевая городская программа "Концепция формирования здорового образа жизни"</t>
  </si>
  <si>
    <t>1101</t>
  </si>
  <si>
    <t>Итого</t>
  </si>
  <si>
    <t>Ведомственная структура расходов по главам бюджетных асигнований городского поселения "город Туран Пий-Хемского района Республики Тыва" за 1 полугодие 2016 год и плановый период на 2017-2018 годов</t>
  </si>
  <si>
    <t>Всего по аппарату управлению</t>
  </si>
  <si>
    <t>806</t>
  </si>
  <si>
    <t>Начисления на выплаты труда</t>
  </si>
  <si>
    <t>800</t>
  </si>
  <si>
    <t>9750004000</t>
  </si>
  <si>
    <t>Другие общегосударственные вопросы</t>
  </si>
  <si>
    <t>9700176050</t>
  </si>
  <si>
    <t>8980600190</t>
  </si>
  <si>
    <t>8980800190</t>
  </si>
  <si>
    <t>Всего по благоустройству</t>
  </si>
  <si>
    <t>8980100190</t>
  </si>
  <si>
    <t>8980200590</t>
  </si>
  <si>
    <t>Сторительство и содержание автомобильных дорог и инженерных сооружений на них в границах</t>
  </si>
  <si>
    <t>8980200190</t>
  </si>
  <si>
    <t>Озеленение</t>
  </si>
  <si>
    <t>8980300190</t>
  </si>
  <si>
    <t>Организация и содержание мест захоронения</t>
  </si>
  <si>
    <t>8980400190</t>
  </si>
  <si>
    <t>8980500190</t>
  </si>
  <si>
    <t>0940100190</t>
  </si>
  <si>
    <t>Целевая городская программа "О транспортной безопасности городского поселения"</t>
  </si>
  <si>
    <t>8680175050</t>
  </si>
  <si>
    <t>8981100190</t>
  </si>
  <si>
    <t>0909</t>
  </si>
  <si>
    <t xml:space="preserve"> % исполнения</t>
  </si>
  <si>
    <t>Сумма исполнения за 1 полугодие 2016г</t>
  </si>
  <si>
    <t>Утвержденная сумма на 2016г</t>
  </si>
  <si>
    <t>Приложение 6</t>
  </si>
  <si>
    <t>к проекту решения "Об исполнении местного бюджета</t>
  </si>
  <si>
    <t>Пий-Хемского района Республики Тыва"</t>
  </si>
  <si>
    <t xml:space="preserve">городского поселения "город Туран </t>
  </si>
  <si>
    <t>№б/н от 20.07.2016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</si>
  <si>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</si>
  <si>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8870076240</t>
  </si>
  <si>
    <t>Ведомственная структура расходов по главам бюджетных ассигнований городского поселения "город Туран Пий-Хемского района Республики Тыва" за 9 месяцев 2016год и плановый период 2017-2018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</si>
</sst>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р_._-;\-* #,##0.00_р_._-;_-* &quot;-&quot;??_р_._-;_-@_-"/>
    <numFmt numFmtId="164" formatCode="_(* #,##0.00_);_(* \(#,##0.00\);_(* &quot;-&quot;??_);_(@_)"/>
    <numFmt numFmtId="165" formatCode="0.0"/>
    <numFmt numFmtId="166" formatCode="#,##0.0"/>
    <numFmt numFmtId="167" formatCode="_-* #,##0_р_._-;\-* #,##0_р_._-;_-* &quot;-&quot;??_р_._-;_-@_-"/>
    <numFmt numFmtId="168" formatCode="[$-F800]dddd\,\ mmmm\ dd\,\ yyyy"/>
  </numFmts>
  <fonts count="25" x14ac:knownFonts="1">
    <font>
      <sz val="11"/>
      <color theme="1"/>
      <name val="Calibri"/>
      <family val="2"/>
      <charset val="204"/>
      <scheme val="minor"/>
    </font>
    <font>
      <sz val="10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9"/>
      <color indexed="8"/>
      <name val="Calibri"/>
      <family val="2"/>
    </font>
    <font>
      <sz val="8"/>
      <name val="Arial Cyr"/>
      <charset val="204"/>
    </font>
    <font>
      <b/>
      <sz val="9"/>
      <name val="Times New Roman"/>
      <family val="1"/>
      <charset val="204"/>
    </font>
    <font>
      <b/>
      <sz val="8"/>
      <name val="Arial Cyr"/>
      <charset val="204"/>
    </font>
    <font>
      <b/>
      <sz val="8"/>
      <name val="Times New Roman"/>
      <family val="1"/>
      <charset val="204"/>
    </font>
    <font>
      <b/>
      <sz val="9"/>
      <color indexed="8"/>
      <name val="Calibri"/>
      <family val="2"/>
      <charset val="204"/>
    </font>
    <font>
      <sz val="8"/>
      <color indexed="8"/>
      <name val="Times New Roman"/>
      <family val="1"/>
      <charset val="204"/>
    </font>
    <font>
      <sz val="9"/>
      <color indexed="8"/>
      <name val="Calibri"/>
      <family val="2"/>
      <charset val="204"/>
    </font>
    <font>
      <b/>
      <sz val="9"/>
      <color indexed="8"/>
      <name val="Calibri"/>
      <family val="2"/>
    </font>
    <font>
      <sz val="8"/>
      <color indexed="8"/>
      <name val="Arial"/>
      <family val="2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8">
    <xf numFmtId="0" fontId="0" fillId="0" borderId="0"/>
    <xf numFmtId="0" fontId="1" fillId="0" borderId="0"/>
    <xf numFmtId="0" fontId="5" fillId="0" borderId="0"/>
    <xf numFmtId="0" fontId="5" fillId="0" borderId="0"/>
    <xf numFmtId="0" fontId="5" fillId="0" borderId="0"/>
    <xf numFmtId="164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5" fillId="0" borderId="0"/>
    <xf numFmtId="43" fontId="12" fillId="0" borderId="0" applyFont="0" applyFill="0" applyBorder="0" applyAlignment="0" applyProtection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0" fontId="11" fillId="0" borderId="0"/>
    <xf numFmtId="0" fontId="5" fillId="0" borderId="0"/>
    <xf numFmtId="43" fontId="12" fillId="0" borderId="0" applyFont="0" applyFill="0" applyBorder="0" applyAlignment="0" applyProtection="0"/>
    <xf numFmtId="0" fontId="11" fillId="0" borderId="0"/>
    <xf numFmtId="0" fontId="5" fillId="0" borderId="0"/>
    <xf numFmtId="43" fontId="12" fillId="0" borderId="0" applyFont="0" applyFill="0" applyBorder="0" applyAlignment="0" applyProtection="0"/>
  </cellStyleXfs>
  <cellXfs count="93">
    <xf numFmtId="0" fontId="0" fillId="0" borderId="0" xfId="0"/>
    <xf numFmtId="2" fontId="21" fillId="5" borderId="4" xfId="16" applyNumberFormat="1" applyFont="1" applyFill="1" applyBorder="1" applyAlignment="1">
      <alignment vertical="center" wrapText="1"/>
    </xf>
    <xf numFmtId="0" fontId="0" fillId="0" borderId="0" xfId="0"/>
    <xf numFmtId="0" fontId="4" fillId="0" borderId="0" xfId="15" applyFont="1" applyFill="1" applyBorder="1" applyAlignment="1">
      <alignment horizontal="center"/>
    </xf>
    <xf numFmtId="0" fontId="4" fillId="0" borderId="0" xfId="4" applyFont="1" applyFill="1" applyBorder="1"/>
    <xf numFmtId="0" fontId="2" fillId="0" borderId="0" xfId="15" applyFont="1" applyFill="1" applyBorder="1" applyAlignment="1">
      <alignment horizontal="center" vertical="center"/>
    </xf>
    <xf numFmtId="0" fontId="6" fillId="0" borderId="0" xfId="4" applyFont="1" applyFill="1" applyBorder="1" applyAlignment="1">
      <alignment horizontal="center" vertical="center" wrapText="1"/>
    </xf>
    <xf numFmtId="167" fontId="10" fillId="0" borderId="0" xfId="4" applyNumberFormat="1" applyFont="1" applyFill="1" applyBorder="1" applyAlignment="1">
      <alignment horizontal="center" vertical="top" wrapText="1"/>
    </xf>
    <xf numFmtId="166" fontId="10" fillId="0" borderId="0" xfId="4" applyNumberFormat="1" applyFont="1" applyFill="1" applyBorder="1" applyAlignment="1">
      <alignment horizontal="center" vertical="center" wrapText="1"/>
    </xf>
    <xf numFmtId="166" fontId="14" fillId="0" borderId="4" xfId="4" applyNumberFormat="1" applyFont="1" applyFill="1" applyBorder="1" applyAlignment="1">
      <alignment horizontal="center" vertical="center" wrapText="1"/>
    </xf>
    <xf numFmtId="166" fontId="8" fillId="0" borderId="4" xfId="4" applyNumberFormat="1" applyFont="1" applyFill="1" applyBorder="1" applyAlignment="1">
      <alignment horizontal="center" vertical="center" wrapText="1"/>
    </xf>
    <xf numFmtId="49" fontId="14" fillId="2" borderId="4" xfId="4" applyNumberFormat="1" applyFont="1" applyFill="1" applyBorder="1" applyAlignment="1">
      <alignment horizontal="center" vertical="center" wrapText="1"/>
    </xf>
    <xf numFmtId="49" fontId="8" fillId="2" borderId="4" xfId="4" applyNumberFormat="1" applyFont="1" applyFill="1" applyBorder="1" applyAlignment="1">
      <alignment horizontal="center" vertical="center" wrapText="1"/>
    </xf>
    <xf numFmtId="0" fontId="7" fillId="2" borderId="4" xfId="4" applyFont="1" applyFill="1" applyBorder="1" applyAlignment="1">
      <alignment horizontal="left" vertical="top" wrapText="1"/>
    </xf>
    <xf numFmtId="0" fontId="8" fillId="2" borderId="4" xfId="4" applyNumberFormat="1" applyFont="1" applyFill="1" applyBorder="1" applyAlignment="1">
      <alignment horizontal="center" vertical="center" wrapText="1"/>
    </xf>
    <xf numFmtId="0" fontId="16" fillId="2" borderId="4" xfId="4" applyNumberFormat="1" applyFont="1" applyFill="1" applyBorder="1" applyAlignment="1">
      <alignment vertical="center"/>
    </xf>
    <xf numFmtId="0" fontId="9" fillId="2" borderId="4" xfId="4" applyFont="1" applyFill="1" applyBorder="1" applyAlignment="1">
      <alignment horizontal="center" vertical="top" wrapText="1"/>
    </xf>
    <xf numFmtId="0" fontId="14" fillId="2" borderId="4" xfId="4" applyNumberFormat="1" applyFont="1" applyFill="1" applyBorder="1" applyAlignment="1">
      <alignment vertical="center"/>
    </xf>
    <xf numFmtId="0" fontId="14" fillId="2" borderId="4" xfId="4" applyNumberFormat="1" applyFont="1" applyFill="1" applyBorder="1" applyAlignment="1">
      <alignment vertical="center" wrapText="1"/>
    </xf>
    <xf numFmtId="165" fontId="8" fillId="3" borderId="4" xfId="4" applyNumberFormat="1" applyFont="1" applyFill="1" applyBorder="1" applyAlignment="1">
      <alignment horizontal="center" vertical="center" wrapText="1"/>
    </xf>
    <xf numFmtId="0" fontId="10" fillId="3" borderId="4" xfId="16" applyFont="1" applyFill="1" applyBorder="1" applyAlignment="1">
      <alignment horizontal="center"/>
    </xf>
    <xf numFmtId="165" fontId="4" fillId="3" borderId="4" xfId="4" applyNumberFormat="1" applyFont="1" applyFill="1" applyBorder="1" applyAlignment="1">
      <alignment horizontal="center" vertical="center" wrapText="1"/>
    </xf>
    <xf numFmtId="166" fontId="4" fillId="3" borderId="4" xfId="4" applyNumberFormat="1" applyFont="1" applyFill="1" applyBorder="1" applyAlignment="1">
      <alignment horizontal="center" vertical="center" wrapText="1"/>
    </xf>
    <xf numFmtId="0" fontId="9" fillId="0" borderId="3" xfId="4" applyFont="1" applyFill="1" applyBorder="1" applyAlignment="1">
      <alignment horizontal="center" vertical="top" wrapText="1"/>
    </xf>
    <xf numFmtId="0" fontId="9" fillId="0" borderId="6" xfId="4" applyFont="1" applyFill="1" applyBorder="1" applyAlignment="1">
      <alignment horizontal="center" vertical="center" wrapText="1"/>
    </xf>
    <xf numFmtId="0" fontId="7" fillId="2" borderId="4" xfId="4" applyFont="1" applyFill="1" applyBorder="1" applyAlignment="1">
      <alignment horizontal="left" vertical="center" wrapText="1"/>
    </xf>
    <xf numFmtId="0" fontId="10" fillId="3" borderId="4" xfId="16" applyFont="1" applyFill="1" applyBorder="1" applyAlignment="1">
      <alignment horizontal="center" vertical="center"/>
    </xf>
    <xf numFmtId="0" fontId="16" fillId="3" borderId="4" xfId="4" applyNumberFormat="1" applyFont="1" applyFill="1" applyBorder="1" applyAlignment="1">
      <alignment vertical="center" wrapText="1"/>
    </xf>
    <xf numFmtId="49" fontId="7" fillId="2" borderId="4" xfId="4" applyNumberFormat="1" applyFont="1" applyFill="1" applyBorder="1" applyAlignment="1">
      <alignment horizontal="left" vertical="center" wrapText="1"/>
    </xf>
    <xf numFmtId="0" fontId="20" fillId="2" borderId="4" xfId="16" applyFont="1" applyFill="1" applyBorder="1" applyAlignment="1">
      <alignment vertical="center" wrapText="1"/>
    </xf>
    <xf numFmtId="0" fontId="9" fillId="2" borderId="4" xfId="4" applyFont="1" applyFill="1" applyBorder="1" applyAlignment="1">
      <alignment vertical="top" wrapText="1"/>
    </xf>
    <xf numFmtId="49" fontId="19" fillId="2" borderId="4" xfId="17" applyNumberFormat="1" applyFont="1" applyFill="1" applyBorder="1" applyAlignment="1">
      <alignment horizontal="center" vertical="center" wrapText="1"/>
    </xf>
    <xf numFmtId="0" fontId="10" fillId="5" borderId="6" xfId="4" applyFont="1" applyFill="1" applyBorder="1" applyAlignment="1">
      <alignment horizontal="center" vertical="top" wrapText="1"/>
    </xf>
    <xf numFmtId="49" fontId="16" fillId="5" borderId="4" xfId="4" applyNumberFormat="1" applyFont="1" applyFill="1" applyBorder="1" applyAlignment="1">
      <alignment horizontal="center" vertical="center" wrapText="1"/>
    </xf>
    <xf numFmtId="49" fontId="17" fillId="5" borderId="4" xfId="4" applyNumberFormat="1" applyFont="1" applyFill="1" applyBorder="1" applyAlignment="1">
      <alignment horizontal="center" vertical="center" wrapText="1"/>
    </xf>
    <xf numFmtId="0" fontId="21" fillId="5" borderId="4" xfId="16" applyFont="1" applyFill="1" applyBorder="1" applyAlignment="1">
      <alignment wrapText="1"/>
    </xf>
    <xf numFmtId="0" fontId="15" fillId="5" borderId="4" xfId="4" applyFont="1" applyFill="1" applyBorder="1" applyAlignment="1">
      <alignment horizontal="left" vertical="top" wrapText="1"/>
    </xf>
    <xf numFmtId="49" fontId="15" fillId="5" borderId="4" xfId="4" applyNumberFormat="1" applyFont="1" applyFill="1" applyBorder="1" applyAlignment="1">
      <alignment horizontal="left" vertical="center" wrapText="1"/>
    </xf>
    <xf numFmtId="0" fontId="18" fillId="5" borderId="4" xfId="16" applyFont="1" applyFill="1" applyBorder="1" applyAlignment="1">
      <alignment vertical="center" wrapText="1"/>
    </xf>
    <xf numFmtId="0" fontId="15" fillId="5" borderId="4" xfId="4" applyFont="1" applyFill="1" applyBorder="1" applyAlignment="1">
      <alignment horizontal="left" vertical="center" wrapText="1"/>
    </xf>
    <xf numFmtId="49" fontId="14" fillId="5" borderId="4" xfId="4" applyNumberFormat="1" applyFont="1" applyFill="1" applyBorder="1" applyAlignment="1">
      <alignment horizontal="center" vertical="center" wrapText="1"/>
    </xf>
    <xf numFmtId="0" fontId="16" fillId="5" borderId="4" xfId="4" applyNumberFormat="1" applyFont="1" applyFill="1" applyBorder="1" applyAlignment="1">
      <alignment vertical="center"/>
    </xf>
    <xf numFmtId="0" fontId="10" fillId="5" borderId="4" xfId="4" applyFont="1" applyFill="1" applyBorder="1" applyAlignment="1">
      <alignment horizontal="center" vertical="top" wrapText="1"/>
    </xf>
    <xf numFmtId="0" fontId="16" fillId="5" borderId="4" xfId="4" applyNumberFormat="1" applyFont="1" applyFill="1" applyBorder="1" applyAlignment="1">
      <alignment vertical="center" wrapText="1"/>
    </xf>
    <xf numFmtId="0" fontId="10" fillId="5" borderId="4" xfId="4" applyFont="1" applyFill="1" applyBorder="1" applyAlignment="1">
      <alignment vertical="top" wrapText="1"/>
    </xf>
    <xf numFmtId="49" fontId="8" fillId="5" borderId="4" xfId="4" applyNumberFormat="1" applyFont="1" applyFill="1" applyBorder="1" applyAlignment="1">
      <alignment horizontal="center" vertical="center" wrapText="1"/>
    </xf>
    <xf numFmtId="0" fontId="10" fillId="5" borderId="4" xfId="4" applyFont="1" applyFill="1" applyBorder="1" applyAlignment="1">
      <alignment horizontal="left" vertical="top" wrapText="1"/>
    </xf>
    <xf numFmtId="1" fontId="21" fillId="5" borderId="4" xfId="16" applyNumberFormat="1" applyFont="1" applyFill="1" applyBorder="1" applyAlignment="1">
      <alignment vertical="center" wrapText="1"/>
    </xf>
    <xf numFmtId="168" fontId="6" fillId="0" borderId="0" xfId="4" applyNumberFormat="1" applyFont="1" applyFill="1" applyBorder="1" applyAlignment="1">
      <alignment horizontal="center"/>
    </xf>
    <xf numFmtId="0" fontId="9" fillId="0" borderId="0" xfId="4" applyFont="1" applyFill="1" applyBorder="1" applyAlignment="1">
      <alignment horizontal="left"/>
    </xf>
    <xf numFmtId="0" fontId="4" fillId="0" borderId="0" xfId="4" applyFont="1" applyFill="1" applyBorder="1" applyAlignment="1"/>
    <xf numFmtId="166" fontId="9" fillId="0" borderId="0" xfId="15" applyNumberFormat="1" applyFont="1" applyFill="1" applyBorder="1" applyAlignment="1">
      <alignment horizontal="right"/>
    </xf>
    <xf numFmtId="0" fontId="9" fillId="0" borderId="0" xfId="4" applyFont="1" applyFill="1" applyBorder="1" applyAlignment="1">
      <alignment horizontal="right"/>
    </xf>
    <xf numFmtId="0" fontId="2" fillId="0" borderId="0" xfId="3" applyFont="1" applyBorder="1" applyAlignment="1"/>
    <xf numFmtId="0" fontId="7" fillId="0" borderId="0" xfId="15" applyFont="1" applyBorder="1" applyAlignment="1">
      <alignment horizontal="right"/>
    </xf>
    <xf numFmtId="168" fontId="4" fillId="0" borderId="0" xfId="4" applyNumberFormat="1" applyFont="1" applyFill="1" applyBorder="1" applyAlignment="1"/>
    <xf numFmtId="168" fontId="7" fillId="0" borderId="0" xfId="4" applyNumberFormat="1" applyFont="1" applyFill="1" applyBorder="1" applyAlignment="1">
      <alignment horizontal="right"/>
    </xf>
    <xf numFmtId="0" fontId="21" fillId="5" borderId="4" xfId="16" applyNumberFormat="1" applyFont="1" applyFill="1" applyBorder="1" applyAlignment="1">
      <alignment vertical="center" wrapText="1"/>
    </xf>
    <xf numFmtId="0" fontId="14" fillId="5" borderId="4" xfId="4" applyNumberFormat="1" applyFont="1" applyFill="1" applyBorder="1" applyAlignment="1">
      <alignment vertical="center" wrapText="1"/>
    </xf>
    <xf numFmtId="0" fontId="10" fillId="4" borderId="4" xfId="4" applyFont="1" applyFill="1" applyBorder="1" applyAlignment="1">
      <alignment vertical="top" wrapText="1"/>
    </xf>
    <xf numFmtId="0" fontId="0" fillId="4" borderId="0" xfId="0" applyFill="1"/>
    <xf numFmtId="0" fontId="9" fillId="2" borderId="4" xfId="4" applyFont="1" applyFill="1" applyBorder="1" applyAlignment="1">
      <alignment horizontal="left" vertical="center" wrapText="1"/>
    </xf>
    <xf numFmtId="0" fontId="10" fillId="2" borderId="4" xfId="4" applyFont="1" applyFill="1" applyBorder="1" applyAlignment="1">
      <alignment horizontal="left" vertical="center" wrapText="1"/>
    </xf>
    <xf numFmtId="1" fontId="16" fillId="3" borderId="4" xfId="4" applyNumberFormat="1" applyFont="1" applyFill="1" applyBorder="1" applyAlignment="1">
      <alignment vertical="center" wrapText="1"/>
    </xf>
    <xf numFmtId="2" fontId="18" fillId="5" borderId="4" xfId="16" applyNumberFormat="1" applyFont="1" applyFill="1" applyBorder="1" applyAlignment="1">
      <alignment vertical="center" wrapText="1"/>
    </xf>
    <xf numFmtId="2" fontId="16" fillId="5" borderId="4" xfId="4" applyNumberFormat="1" applyFont="1" applyFill="1" applyBorder="1" applyAlignment="1">
      <alignment vertical="center"/>
    </xf>
    <xf numFmtId="2" fontId="14" fillId="5" borderId="4" xfId="4" applyNumberFormat="1" applyFont="1" applyFill="1" applyBorder="1" applyAlignment="1">
      <alignment vertical="center" wrapText="1"/>
    </xf>
    <xf numFmtId="0" fontId="10" fillId="5" borderId="4" xfId="4" applyFont="1" applyFill="1" applyBorder="1" applyAlignment="1">
      <alignment horizontal="center" vertical="center" wrapText="1"/>
    </xf>
    <xf numFmtId="2" fontId="16" fillId="5" borderId="4" xfId="4" applyNumberFormat="1" applyFont="1" applyFill="1" applyBorder="1" applyAlignment="1">
      <alignment vertical="center" wrapText="1"/>
    </xf>
    <xf numFmtId="0" fontId="20" fillId="5" borderId="4" xfId="16" applyNumberFormat="1" applyFont="1" applyFill="1" applyBorder="1" applyAlignment="1">
      <alignment vertical="center" wrapText="1"/>
    </xf>
    <xf numFmtId="0" fontId="14" fillId="5" borderId="4" xfId="4" applyNumberFormat="1" applyFont="1" applyFill="1" applyBorder="1" applyAlignment="1">
      <alignment vertical="center"/>
    </xf>
    <xf numFmtId="1" fontId="20" fillId="5" borderId="4" xfId="16" applyNumberFormat="1" applyFont="1" applyFill="1" applyBorder="1" applyAlignment="1">
      <alignment vertical="center" wrapText="1"/>
    </xf>
    <xf numFmtId="2" fontId="21" fillId="5" borderId="4" xfId="16" applyNumberFormat="1" applyFont="1" applyFill="1" applyBorder="1" applyAlignment="1">
      <alignment wrapText="1"/>
    </xf>
    <xf numFmtId="0" fontId="6" fillId="0" borderId="0" xfId="4" applyFont="1" applyFill="1" applyBorder="1" applyAlignment="1">
      <alignment horizontal="center" vertical="center" wrapText="1"/>
    </xf>
    <xf numFmtId="0" fontId="9" fillId="0" borderId="7" xfId="4" applyFont="1" applyFill="1" applyBorder="1" applyAlignment="1">
      <alignment horizontal="center" vertical="top" wrapText="1"/>
    </xf>
    <xf numFmtId="0" fontId="22" fillId="0" borderId="8" xfId="0" applyFont="1" applyBorder="1" applyAlignment="1">
      <alignment horizontal="left" vertical="top" wrapText="1"/>
    </xf>
    <xf numFmtId="2" fontId="14" fillId="5" borderId="4" xfId="4" applyNumberFormat="1" applyFont="1" applyFill="1" applyBorder="1" applyAlignment="1">
      <alignment vertical="center"/>
    </xf>
    <xf numFmtId="2" fontId="7" fillId="0" borderId="4" xfId="16" applyNumberFormat="1" applyFont="1" applyFill="1" applyBorder="1" applyAlignment="1">
      <alignment wrapText="1"/>
    </xf>
    <xf numFmtId="0" fontId="10" fillId="0" borderId="0" xfId="4" applyFont="1" applyFill="1" applyBorder="1" applyAlignment="1">
      <alignment horizontal="left" vertical="center" wrapText="1"/>
    </xf>
    <xf numFmtId="0" fontId="11" fillId="0" borderId="0" xfId="15" applyFont="1" applyAlignment="1">
      <alignment horizontal="left" vertical="center" wrapText="1"/>
    </xf>
    <xf numFmtId="0" fontId="3" fillId="0" borderId="0" xfId="4" applyFont="1" applyFill="1" applyBorder="1" applyAlignment="1">
      <alignment horizontal="center" wrapText="1"/>
    </xf>
    <xf numFmtId="0" fontId="10" fillId="0" borderId="0" xfId="4" applyFont="1" applyFill="1" applyBorder="1" applyAlignment="1">
      <alignment horizontal="center" wrapText="1"/>
    </xf>
    <xf numFmtId="0" fontId="6" fillId="0" borderId="0" xfId="4" applyFont="1" applyFill="1" applyBorder="1" applyAlignment="1">
      <alignment horizontal="center" vertical="center" wrapText="1"/>
    </xf>
    <xf numFmtId="0" fontId="6" fillId="0" borderId="2" xfId="4" applyFont="1" applyFill="1" applyBorder="1" applyAlignment="1">
      <alignment horizontal="center" vertical="center" wrapText="1"/>
    </xf>
    <xf numFmtId="0" fontId="9" fillId="0" borderId="5" xfId="4" applyFont="1" applyFill="1" applyBorder="1" applyAlignment="1">
      <alignment horizontal="center" vertical="top" wrapText="1"/>
    </xf>
    <xf numFmtId="0" fontId="9" fillId="0" borderId="6" xfId="4" applyFont="1" applyFill="1" applyBorder="1" applyAlignment="1">
      <alignment horizontal="center" vertical="top" wrapText="1"/>
    </xf>
    <xf numFmtId="0" fontId="9" fillId="0" borderId="1" xfId="4" applyFont="1" applyFill="1" applyBorder="1" applyAlignment="1">
      <alignment horizontal="justify" wrapText="1"/>
    </xf>
    <xf numFmtId="0" fontId="7" fillId="0" borderId="4" xfId="4" applyFont="1" applyFill="1" applyBorder="1" applyAlignment="1">
      <alignment wrapText="1"/>
    </xf>
    <xf numFmtId="0" fontId="13" fillId="0" borderId="4" xfId="16" applyFont="1" applyBorder="1" applyAlignment="1">
      <alignment wrapText="1"/>
    </xf>
    <xf numFmtId="0" fontId="6" fillId="0" borderId="0" xfId="4" applyFont="1" applyFill="1" applyBorder="1" applyAlignment="1">
      <alignment horizontal="center" wrapText="1"/>
    </xf>
    <xf numFmtId="0" fontId="23" fillId="0" borderId="0" xfId="0" applyFont="1" applyAlignment="1">
      <alignment wrapText="1"/>
    </xf>
    <xf numFmtId="0" fontId="3" fillId="0" borderId="9" xfId="4" applyFont="1" applyFill="1" applyBorder="1" applyAlignment="1">
      <alignment horizontal="center" wrapText="1"/>
    </xf>
    <xf numFmtId="0" fontId="24" fillId="0" borderId="9" xfId="0" applyFont="1" applyBorder="1" applyAlignment="1">
      <alignment wrapText="1"/>
    </xf>
  </cellXfs>
  <cellStyles count="18">
    <cellStyle name="Обычный" xfId="0" builtinId="0"/>
    <cellStyle name="Обычный 2" xfId="1"/>
    <cellStyle name="Обычный 2 2" xfId="2"/>
    <cellStyle name="Обычный 2 3" xfId="7"/>
    <cellStyle name="Обычный 2 4" xfId="9"/>
    <cellStyle name="Обычный 2 4 2" xfId="13"/>
    <cellStyle name="Обычный 2 5" xfId="16"/>
    <cellStyle name="Обычный 3 2" xfId="10"/>
    <cellStyle name="Обычный 4" xfId="12"/>
    <cellStyle name="Обычный 5" xfId="15"/>
    <cellStyle name="Обычный_прил.финпом" xfId="3"/>
    <cellStyle name="Обычный_республиканский  2005 г" xfId="4"/>
    <cellStyle name="Финансовый 2" xfId="5"/>
    <cellStyle name="Финансовый 2 2" xfId="6"/>
    <cellStyle name="Финансовый 2 3" xfId="8"/>
    <cellStyle name="Финансовый 2 4" xfId="14"/>
    <cellStyle name="Финансовый 2 5" xfId="17"/>
    <cellStyle name="Финансовый 3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"/>
  <sheetViews>
    <sheetView workbookViewId="0">
      <selection activeCell="A6" sqref="A6:H6"/>
    </sheetView>
  </sheetViews>
  <sheetFormatPr defaultRowHeight="15" x14ac:dyDescent="0.25"/>
  <cols>
    <col min="1" max="1" width="35.28515625" style="2" customWidth="1"/>
    <col min="2" max="2" width="5.28515625" style="2" customWidth="1"/>
    <col min="3" max="3" width="6" style="2" customWidth="1"/>
    <col min="4" max="4" width="10.85546875" style="2" customWidth="1"/>
    <col min="5" max="5" width="5.28515625" style="2" customWidth="1"/>
    <col min="6" max="6" width="11.42578125" style="2" customWidth="1"/>
    <col min="7" max="7" width="9.28515625" style="2" customWidth="1"/>
    <col min="8" max="8" width="12.85546875" style="2" customWidth="1"/>
    <col min="9" max="16384" width="9.140625" style="2"/>
  </cols>
  <sheetData>
    <row r="1" spans="1:10" ht="15.75" x14ac:dyDescent="0.25">
      <c r="A1" s="3"/>
      <c r="B1" s="3"/>
      <c r="C1" s="50"/>
      <c r="D1" s="51"/>
      <c r="E1" s="5"/>
      <c r="F1" s="52"/>
      <c r="G1" s="52"/>
      <c r="H1" s="52" t="s">
        <v>93</v>
      </c>
      <c r="I1" s="49"/>
      <c r="J1" s="49"/>
    </row>
    <row r="2" spans="1:10" ht="15.75" x14ac:dyDescent="0.25">
      <c r="A2" s="50"/>
      <c r="B2" s="50"/>
      <c r="C2" s="53"/>
      <c r="D2" s="54"/>
      <c r="E2" s="54"/>
      <c r="F2" s="54"/>
      <c r="G2" s="54"/>
      <c r="H2" s="54" t="s">
        <v>94</v>
      </c>
    </row>
    <row r="3" spans="1:10" ht="15.75" x14ac:dyDescent="0.25">
      <c r="A3" s="50"/>
      <c r="B3" s="50"/>
      <c r="C3" s="53"/>
      <c r="D3" s="54"/>
      <c r="E3" s="54"/>
      <c r="F3" s="54"/>
      <c r="G3" s="54"/>
      <c r="H3" s="54" t="s">
        <v>96</v>
      </c>
    </row>
    <row r="4" spans="1:10" ht="15.75" x14ac:dyDescent="0.25">
      <c r="A4" s="55"/>
      <c r="B4" s="55"/>
      <c r="C4" s="53"/>
      <c r="D4" s="54"/>
      <c r="E4" s="54"/>
      <c r="F4" s="54"/>
      <c r="G4" s="54"/>
      <c r="H4" s="54" t="s">
        <v>95</v>
      </c>
    </row>
    <row r="5" spans="1:10" x14ac:dyDescent="0.25">
      <c r="A5" s="48"/>
      <c r="B5" s="48"/>
      <c r="C5" s="48"/>
      <c r="D5" s="48"/>
      <c r="E5" s="48"/>
      <c r="F5" s="56"/>
      <c r="G5" s="52"/>
      <c r="H5" s="56" t="s">
        <v>97</v>
      </c>
    </row>
    <row r="6" spans="1:10" ht="48" customHeight="1" x14ac:dyDescent="0.25">
      <c r="A6" s="80" t="s">
        <v>65</v>
      </c>
      <c r="B6" s="80"/>
      <c r="C6" s="80"/>
      <c r="D6" s="80"/>
      <c r="E6" s="80"/>
      <c r="F6" s="80"/>
      <c r="G6" s="80"/>
      <c r="H6" s="80"/>
    </row>
    <row r="7" spans="1:10" hidden="1" x14ac:dyDescent="0.25">
      <c r="A7" s="81"/>
      <c r="B7" s="81"/>
      <c r="C7" s="81"/>
      <c r="D7" s="81"/>
      <c r="E7" s="81"/>
      <c r="F7" s="81"/>
      <c r="G7" s="81"/>
      <c r="H7" s="81"/>
    </row>
    <row r="8" spans="1:10" x14ac:dyDescent="0.25">
      <c r="A8" s="82"/>
      <c r="B8" s="78"/>
      <c r="C8" s="79"/>
      <c r="D8" s="79"/>
      <c r="E8" s="79"/>
      <c r="F8" s="79"/>
      <c r="G8" s="79"/>
      <c r="H8" s="79"/>
    </row>
    <row r="9" spans="1:10" ht="0.75" customHeight="1" x14ac:dyDescent="0.25">
      <c r="A9" s="83"/>
      <c r="B9" s="6"/>
      <c r="C9" s="7"/>
      <c r="D9" s="8"/>
      <c r="E9" s="7"/>
      <c r="F9" s="4"/>
      <c r="G9" s="4"/>
      <c r="H9" s="4"/>
    </row>
    <row r="10" spans="1:10" x14ac:dyDescent="0.25">
      <c r="A10" s="84" t="s">
        <v>0</v>
      </c>
      <c r="B10" s="23"/>
      <c r="C10" s="86" t="s">
        <v>1</v>
      </c>
      <c r="D10" s="86"/>
      <c r="E10" s="86"/>
      <c r="F10" s="77" t="s">
        <v>92</v>
      </c>
      <c r="G10" s="87" t="s">
        <v>90</v>
      </c>
      <c r="H10" s="77" t="s">
        <v>91</v>
      </c>
    </row>
    <row r="11" spans="1:10" ht="25.5" x14ac:dyDescent="0.25">
      <c r="A11" s="85"/>
      <c r="B11" s="24" t="s">
        <v>2</v>
      </c>
      <c r="C11" s="9" t="s">
        <v>3</v>
      </c>
      <c r="D11" s="10" t="s">
        <v>4</v>
      </c>
      <c r="E11" s="9" t="s">
        <v>5</v>
      </c>
      <c r="F11" s="77"/>
      <c r="G11" s="88"/>
      <c r="H11" s="77"/>
    </row>
    <row r="12" spans="1:10" x14ac:dyDescent="0.25">
      <c r="A12" s="32" t="s">
        <v>66</v>
      </c>
      <c r="B12" s="32"/>
      <c r="C12" s="33" t="s">
        <v>6</v>
      </c>
      <c r="D12" s="34" t="s">
        <v>7</v>
      </c>
      <c r="E12" s="33" t="s">
        <v>8</v>
      </c>
      <c r="F12" s="35">
        <f>F39+F37+F35+F31+F26+F21+F18+F13</f>
        <v>6060.1299999999992</v>
      </c>
      <c r="G12" s="72">
        <f>H12/F12*100</f>
        <v>50.702047645842583</v>
      </c>
      <c r="H12" s="35">
        <f>H39+H37+H35+H31+H26+H21+H18+H13</f>
        <v>3072.61</v>
      </c>
    </row>
    <row r="13" spans="1:10" ht="60" x14ac:dyDescent="0.25">
      <c r="A13" s="36" t="s">
        <v>9</v>
      </c>
      <c r="B13" s="37" t="s">
        <v>10</v>
      </c>
      <c r="C13" s="33" t="s">
        <v>11</v>
      </c>
      <c r="D13" s="34" t="s">
        <v>12</v>
      </c>
      <c r="E13" s="33" t="s">
        <v>8</v>
      </c>
      <c r="F13" s="38">
        <f>F17+F16+F15+F14</f>
        <v>828.90000000000009</v>
      </c>
      <c r="G13" s="64">
        <f>H13/F13*100</f>
        <v>7.2385088671733611</v>
      </c>
      <c r="H13" s="38">
        <f>H17+H16+H15+H14</f>
        <v>60</v>
      </c>
    </row>
    <row r="14" spans="1:10" x14ac:dyDescent="0.25">
      <c r="A14" s="13" t="s">
        <v>13</v>
      </c>
      <c r="B14" s="28" t="s">
        <v>67</v>
      </c>
      <c r="C14" s="11" t="s">
        <v>11</v>
      </c>
      <c r="D14" s="12" t="s">
        <v>14</v>
      </c>
      <c r="E14" s="11" t="s">
        <v>15</v>
      </c>
      <c r="F14" s="29">
        <v>398.5</v>
      </c>
      <c r="G14" s="57">
        <f>H14/F14*100</f>
        <v>0</v>
      </c>
      <c r="H14" s="29">
        <v>0</v>
      </c>
    </row>
    <row r="15" spans="1:10" x14ac:dyDescent="0.25">
      <c r="A15" s="13" t="s">
        <v>16</v>
      </c>
      <c r="B15" s="28" t="s">
        <v>67</v>
      </c>
      <c r="C15" s="11" t="s">
        <v>11</v>
      </c>
      <c r="D15" s="12" t="s">
        <v>14</v>
      </c>
      <c r="E15" s="11" t="s">
        <v>17</v>
      </c>
      <c r="F15" s="29">
        <v>90.73</v>
      </c>
      <c r="G15" s="57">
        <f t="shared" ref="G15:G17" si="0">H15/F15*100</f>
        <v>0</v>
      </c>
      <c r="H15" s="29">
        <v>0</v>
      </c>
    </row>
    <row r="16" spans="1:10" ht="24" x14ac:dyDescent="0.25">
      <c r="A16" s="13" t="s">
        <v>18</v>
      </c>
      <c r="B16" s="28" t="s">
        <v>67</v>
      </c>
      <c r="C16" s="11" t="s">
        <v>11</v>
      </c>
      <c r="D16" s="12" t="s">
        <v>19</v>
      </c>
      <c r="E16" s="11" t="s">
        <v>20</v>
      </c>
      <c r="F16" s="29">
        <v>9.67</v>
      </c>
      <c r="G16" s="57">
        <f t="shared" si="0"/>
        <v>0</v>
      </c>
      <c r="H16" s="29">
        <v>0</v>
      </c>
    </row>
    <row r="17" spans="1:8" x14ac:dyDescent="0.25">
      <c r="A17" s="13" t="s">
        <v>21</v>
      </c>
      <c r="B17" s="28" t="s">
        <v>67</v>
      </c>
      <c r="C17" s="11" t="s">
        <v>11</v>
      </c>
      <c r="D17" s="12" t="s">
        <v>19</v>
      </c>
      <c r="E17" s="11" t="s">
        <v>22</v>
      </c>
      <c r="F17" s="29">
        <v>330</v>
      </c>
      <c r="G17" s="1">
        <f t="shared" si="0"/>
        <v>18.181818181818183</v>
      </c>
      <c r="H17" s="29">
        <v>60</v>
      </c>
    </row>
    <row r="18" spans="1:8" ht="60" x14ac:dyDescent="0.25">
      <c r="A18" s="36" t="s">
        <v>9</v>
      </c>
      <c r="B18" s="37" t="s">
        <v>10</v>
      </c>
      <c r="C18" s="33" t="s">
        <v>23</v>
      </c>
      <c r="D18" s="34" t="s">
        <v>12</v>
      </c>
      <c r="E18" s="33" t="s">
        <v>8</v>
      </c>
      <c r="F18" s="38">
        <f>F20+F19</f>
        <v>495.48</v>
      </c>
      <c r="G18" s="64">
        <f>H18/F18*100</f>
        <v>44.488173084685556</v>
      </c>
      <c r="H18" s="38">
        <f>H20+H19</f>
        <v>220.43</v>
      </c>
    </row>
    <row r="19" spans="1:8" x14ac:dyDescent="0.25">
      <c r="A19" s="13" t="s">
        <v>13</v>
      </c>
      <c r="B19" s="28" t="s">
        <v>10</v>
      </c>
      <c r="C19" s="11" t="s">
        <v>23</v>
      </c>
      <c r="D19" s="12" t="s">
        <v>24</v>
      </c>
      <c r="E19" s="11" t="s">
        <v>15</v>
      </c>
      <c r="F19" s="29">
        <v>380.55</v>
      </c>
      <c r="G19" s="64">
        <f t="shared" ref="G19:G20" si="1">H19/F19*100</f>
        <v>41.090526869005387</v>
      </c>
      <c r="H19" s="29">
        <v>156.37</v>
      </c>
    </row>
    <row r="20" spans="1:8" x14ac:dyDescent="0.25">
      <c r="A20" s="13" t="s">
        <v>16</v>
      </c>
      <c r="B20" s="28" t="s">
        <v>10</v>
      </c>
      <c r="C20" s="11" t="s">
        <v>23</v>
      </c>
      <c r="D20" s="12" t="s">
        <v>24</v>
      </c>
      <c r="E20" s="11" t="s">
        <v>17</v>
      </c>
      <c r="F20" s="29">
        <v>114.93</v>
      </c>
      <c r="G20" s="64">
        <f t="shared" si="1"/>
        <v>55.738275472026459</v>
      </c>
      <c r="H20" s="29">
        <v>64.06</v>
      </c>
    </row>
    <row r="21" spans="1:8" ht="48" x14ac:dyDescent="0.25">
      <c r="A21" s="39" t="s">
        <v>25</v>
      </c>
      <c r="B21" s="37">
        <v>803</v>
      </c>
      <c r="C21" s="40" t="s">
        <v>23</v>
      </c>
      <c r="D21" s="34" t="s">
        <v>26</v>
      </c>
      <c r="E21" s="34" t="s">
        <v>27</v>
      </c>
      <c r="F21" s="41">
        <f>F25+F24+F23+F22</f>
        <v>3927.75</v>
      </c>
      <c r="G21" s="65">
        <f>H21/F21*100</f>
        <v>57.843803704410924</v>
      </c>
      <c r="H21" s="41">
        <f>H25+H24+H23+H22</f>
        <v>2271.96</v>
      </c>
    </row>
    <row r="22" spans="1:8" x14ac:dyDescent="0.25">
      <c r="A22" s="16" t="s">
        <v>13</v>
      </c>
      <c r="B22" s="28">
        <v>803</v>
      </c>
      <c r="C22" s="11" t="s">
        <v>23</v>
      </c>
      <c r="D22" s="12" t="s">
        <v>28</v>
      </c>
      <c r="E22" s="12">
        <v>121</v>
      </c>
      <c r="F22" s="18">
        <v>1931.99</v>
      </c>
      <c r="G22" s="65">
        <f t="shared" ref="G22:G25" si="2">H22/F22*100</f>
        <v>54.524609340628061</v>
      </c>
      <c r="H22" s="18">
        <v>1053.4100000000001</v>
      </c>
    </row>
    <row r="23" spans="1:8" x14ac:dyDescent="0.25">
      <c r="A23" s="16" t="s">
        <v>68</v>
      </c>
      <c r="B23" s="28">
        <v>803</v>
      </c>
      <c r="C23" s="12" t="s">
        <v>23</v>
      </c>
      <c r="D23" s="12" t="s">
        <v>28</v>
      </c>
      <c r="E23" s="12" t="s">
        <v>17</v>
      </c>
      <c r="F23" s="18">
        <v>613.46</v>
      </c>
      <c r="G23" s="65">
        <f t="shared" si="2"/>
        <v>99.509340462295839</v>
      </c>
      <c r="H23" s="18">
        <v>610.45000000000005</v>
      </c>
    </row>
    <row r="24" spans="1:8" ht="38.25" x14ac:dyDescent="0.25">
      <c r="A24" s="16" t="s">
        <v>29</v>
      </c>
      <c r="B24" s="28">
        <v>803</v>
      </c>
      <c r="C24" s="12" t="s">
        <v>30</v>
      </c>
      <c r="D24" s="12" t="s">
        <v>31</v>
      </c>
      <c r="E24" s="12">
        <v>242</v>
      </c>
      <c r="F24" s="18">
        <v>88</v>
      </c>
      <c r="G24" s="65">
        <f t="shared" si="2"/>
        <v>57.340909090909086</v>
      </c>
      <c r="H24" s="18">
        <v>50.46</v>
      </c>
    </row>
    <row r="25" spans="1:8" ht="38.25" x14ac:dyDescent="0.25">
      <c r="A25" s="16" t="s">
        <v>18</v>
      </c>
      <c r="B25" s="28">
        <v>803</v>
      </c>
      <c r="C25" s="12" t="s">
        <v>30</v>
      </c>
      <c r="D25" s="12" t="s">
        <v>31</v>
      </c>
      <c r="E25" s="12" t="s">
        <v>20</v>
      </c>
      <c r="F25" s="18">
        <v>1294.3</v>
      </c>
      <c r="G25" s="65">
        <f t="shared" si="2"/>
        <v>43.084292667851351</v>
      </c>
      <c r="H25" s="18">
        <v>557.64</v>
      </c>
    </row>
    <row r="26" spans="1:8" x14ac:dyDescent="0.25">
      <c r="A26" s="42" t="s">
        <v>21</v>
      </c>
      <c r="B26" s="37">
        <v>803</v>
      </c>
      <c r="C26" s="34" t="s">
        <v>30</v>
      </c>
      <c r="D26" s="34" t="s">
        <v>31</v>
      </c>
      <c r="E26" s="34" t="s">
        <v>69</v>
      </c>
      <c r="F26" s="43">
        <f>F30+F29+F28+F27</f>
        <v>327</v>
      </c>
      <c r="G26" s="68">
        <f>H26/F26*100</f>
        <v>79.721712538226299</v>
      </c>
      <c r="H26" s="43">
        <f>H30+H29+H28+H27</f>
        <v>260.69</v>
      </c>
    </row>
    <row r="27" spans="1:8" ht="25.5" x14ac:dyDescent="0.25">
      <c r="A27" s="16" t="s">
        <v>32</v>
      </c>
      <c r="B27" s="28">
        <v>803</v>
      </c>
      <c r="C27" s="12" t="s">
        <v>30</v>
      </c>
      <c r="D27" s="12" t="s">
        <v>31</v>
      </c>
      <c r="E27" s="12">
        <v>851</v>
      </c>
      <c r="F27" s="18">
        <v>254.5</v>
      </c>
      <c r="G27" s="66">
        <f t="shared" ref="G27:G30" si="3">H27/F27*100</f>
        <v>99.980353634577597</v>
      </c>
      <c r="H27" s="18">
        <v>254.45</v>
      </c>
    </row>
    <row r="28" spans="1:8" ht="25.5" x14ac:dyDescent="0.25">
      <c r="A28" s="16" t="s">
        <v>33</v>
      </c>
      <c r="B28" s="28">
        <v>803</v>
      </c>
      <c r="C28" s="12" t="s">
        <v>30</v>
      </c>
      <c r="D28" s="12" t="s">
        <v>31</v>
      </c>
      <c r="E28" s="12">
        <v>852</v>
      </c>
      <c r="F28" s="18">
        <v>4.05</v>
      </c>
      <c r="G28" s="66">
        <f t="shared" si="3"/>
        <v>100</v>
      </c>
      <c r="H28" s="18">
        <v>4.05</v>
      </c>
    </row>
    <row r="29" spans="1:8" ht="25.5" x14ac:dyDescent="0.25">
      <c r="A29" s="16" t="s">
        <v>33</v>
      </c>
      <c r="B29" s="28">
        <v>803</v>
      </c>
      <c r="C29" s="12" t="s">
        <v>30</v>
      </c>
      <c r="D29" s="12" t="s">
        <v>31</v>
      </c>
      <c r="E29" s="12">
        <v>853</v>
      </c>
      <c r="F29" s="18">
        <v>3.45</v>
      </c>
      <c r="G29" s="66">
        <f t="shared" si="3"/>
        <v>63.478260869565219</v>
      </c>
      <c r="H29" s="18">
        <v>2.19</v>
      </c>
    </row>
    <row r="30" spans="1:8" x14ac:dyDescent="0.25">
      <c r="A30" s="16" t="s">
        <v>34</v>
      </c>
      <c r="B30" s="28" t="s">
        <v>10</v>
      </c>
      <c r="C30" s="12" t="s">
        <v>35</v>
      </c>
      <c r="D30" s="12" t="s">
        <v>70</v>
      </c>
      <c r="E30" s="12" t="s">
        <v>36</v>
      </c>
      <c r="F30" s="18">
        <v>65</v>
      </c>
      <c r="G30" s="66">
        <f t="shared" si="3"/>
        <v>0</v>
      </c>
      <c r="H30" s="18">
        <v>0</v>
      </c>
    </row>
    <row r="31" spans="1:8" x14ac:dyDescent="0.25">
      <c r="A31" s="67" t="s">
        <v>71</v>
      </c>
      <c r="B31" s="37" t="s">
        <v>10</v>
      </c>
      <c r="C31" s="34" t="s">
        <v>37</v>
      </c>
      <c r="D31" s="34" t="s">
        <v>38</v>
      </c>
      <c r="E31" s="34" t="s">
        <v>8</v>
      </c>
      <c r="F31" s="43">
        <f>F34+F33+F32</f>
        <v>382</v>
      </c>
      <c r="G31" s="68">
        <f>H31/F31*100</f>
        <v>44.856020942408378</v>
      </c>
      <c r="H31" s="43">
        <f>H34+H33+H32</f>
        <v>171.35000000000002</v>
      </c>
    </row>
    <row r="32" spans="1:8" x14ac:dyDescent="0.25">
      <c r="A32" s="16" t="s">
        <v>13</v>
      </c>
      <c r="B32" s="28" t="s">
        <v>10</v>
      </c>
      <c r="C32" s="12" t="s">
        <v>37</v>
      </c>
      <c r="D32" s="12" t="s">
        <v>38</v>
      </c>
      <c r="E32" s="12" t="s">
        <v>39</v>
      </c>
      <c r="F32" s="18">
        <v>293</v>
      </c>
      <c r="G32" s="66">
        <f t="shared" ref="G32:G34" si="4">H32/F32*100</f>
        <v>51</v>
      </c>
      <c r="H32" s="18">
        <v>149.43</v>
      </c>
    </row>
    <row r="33" spans="1:8" x14ac:dyDescent="0.25">
      <c r="A33" s="16" t="s">
        <v>16</v>
      </c>
      <c r="B33" s="28" t="s">
        <v>10</v>
      </c>
      <c r="C33" s="12" t="s">
        <v>37</v>
      </c>
      <c r="D33" s="12" t="s">
        <v>38</v>
      </c>
      <c r="E33" s="12" t="s">
        <v>40</v>
      </c>
      <c r="F33" s="18">
        <v>88</v>
      </c>
      <c r="G33" s="66">
        <f t="shared" si="4"/>
        <v>24.90909090909091</v>
      </c>
      <c r="H33" s="18">
        <v>21.92</v>
      </c>
    </row>
    <row r="34" spans="1:8" ht="38.25" x14ac:dyDescent="0.25">
      <c r="A34" s="16" t="s">
        <v>18</v>
      </c>
      <c r="B34" s="28" t="s">
        <v>10</v>
      </c>
      <c r="C34" s="12" t="s">
        <v>37</v>
      </c>
      <c r="D34" s="12" t="s">
        <v>72</v>
      </c>
      <c r="E34" s="12" t="s">
        <v>20</v>
      </c>
      <c r="F34" s="18">
        <v>1</v>
      </c>
      <c r="G34" s="58">
        <f t="shared" si="4"/>
        <v>0</v>
      </c>
      <c r="H34" s="18">
        <v>0</v>
      </c>
    </row>
    <row r="35" spans="1:8" ht="76.5" x14ac:dyDescent="0.25">
      <c r="A35" s="42" t="s">
        <v>41</v>
      </c>
      <c r="B35" s="37" t="s">
        <v>10</v>
      </c>
      <c r="C35" s="34" t="s">
        <v>42</v>
      </c>
      <c r="D35" s="34" t="s">
        <v>12</v>
      </c>
      <c r="E35" s="34" t="s">
        <v>8</v>
      </c>
      <c r="F35" s="43">
        <f>F36</f>
        <v>0</v>
      </c>
      <c r="G35" s="43">
        <v>0</v>
      </c>
      <c r="H35" s="43">
        <f>H36</f>
        <v>0</v>
      </c>
    </row>
    <row r="36" spans="1:8" ht="38.25" x14ac:dyDescent="0.25">
      <c r="A36" s="16" t="s">
        <v>18</v>
      </c>
      <c r="B36" s="28" t="s">
        <v>10</v>
      </c>
      <c r="C36" s="12" t="s">
        <v>42</v>
      </c>
      <c r="D36" s="12" t="s">
        <v>73</v>
      </c>
      <c r="E36" s="12" t="s">
        <v>20</v>
      </c>
      <c r="F36" s="18">
        <v>0</v>
      </c>
      <c r="G36" s="69">
        <v>0</v>
      </c>
      <c r="H36" s="18">
        <v>0</v>
      </c>
    </row>
    <row r="37" spans="1:8" ht="38.25" x14ac:dyDescent="0.25">
      <c r="A37" s="42" t="s">
        <v>43</v>
      </c>
      <c r="B37" s="37" t="s">
        <v>10</v>
      </c>
      <c r="C37" s="34" t="s">
        <v>42</v>
      </c>
      <c r="D37" s="34" t="s">
        <v>12</v>
      </c>
      <c r="E37" s="34" t="s">
        <v>8</v>
      </c>
      <c r="F37" s="43">
        <f>F38</f>
        <v>89</v>
      </c>
      <c r="G37" s="68">
        <f t="shared" ref="G37:G45" si="5">H37/F37*100</f>
        <v>99.078651685393268</v>
      </c>
      <c r="H37" s="43">
        <f>H38</f>
        <v>88.18</v>
      </c>
    </row>
    <row r="38" spans="1:8" ht="38.25" x14ac:dyDescent="0.25">
      <c r="A38" s="16" t="s">
        <v>18</v>
      </c>
      <c r="B38" s="28" t="s">
        <v>10</v>
      </c>
      <c r="C38" s="12" t="s">
        <v>42</v>
      </c>
      <c r="D38" s="12" t="s">
        <v>73</v>
      </c>
      <c r="E38" s="12" t="s">
        <v>20</v>
      </c>
      <c r="F38" s="18">
        <v>89</v>
      </c>
      <c r="G38" s="66">
        <f t="shared" si="5"/>
        <v>99.078651685393268</v>
      </c>
      <c r="H38" s="18">
        <v>88.18</v>
      </c>
    </row>
    <row r="39" spans="1:8" ht="51" x14ac:dyDescent="0.25">
      <c r="A39" s="42" t="s">
        <v>44</v>
      </c>
      <c r="B39" s="37" t="s">
        <v>10</v>
      </c>
      <c r="C39" s="34" t="s">
        <v>45</v>
      </c>
      <c r="D39" s="34" t="s">
        <v>12</v>
      </c>
      <c r="E39" s="34" t="s">
        <v>8</v>
      </c>
      <c r="F39" s="43">
        <f>F40</f>
        <v>10</v>
      </c>
      <c r="G39" s="43">
        <f t="shared" si="5"/>
        <v>0</v>
      </c>
      <c r="H39" s="43">
        <f>H40</f>
        <v>0</v>
      </c>
    </row>
    <row r="40" spans="1:8" ht="38.25" x14ac:dyDescent="0.25">
      <c r="A40" s="16" t="s">
        <v>18</v>
      </c>
      <c r="B40" s="28" t="s">
        <v>10</v>
      </c>
      <c r="C40" s="12" t="s">
        <v>45</v>
      </c>
      <c r="D40" s="12" t="s">
        <v>74</v>
      </c>
      <c r="E40" s="12" t="s">
        <v>20</v>
      </c>
      <c r="F40" s="18">
        <v>10</v>
      </c>
      <c r="G40" s="58">
        <f t="shared" si="5"/>
        <v>0</v>
      </c>
      <c r="H40" s="18">
        <v>0</v>
      </c>
    </row>
    <row r="41" spans="1:8" x14ac:dyDescent="0.25">
      <c r="A41" s="42" t="s">
        <v>75</v>
      </c>
      <c r="B41" s="37" t="s">
        <v>10</v>
      </c>
      <c r="C41" s="34" t="s">
        <v>48</v>
      </c>
      <c r="D41" s="34" t="s">
        <v>12</v>
      </c>
      <c r="E41" s="34" t="s">
        <v>8</v>
      </c>
      <c r="F41" s="43">
        <f>F42+F44+F46+F48+F50+F53+F57+F59+F61</f>
        <v>1247.67</v>
      </c>
      <c r="G41" s="68">
        <f t="shared" si="5"/>
        <v>59.619931552413696</v>
      </c>
      <c r="H41" s="43">
        <f>H42+H44+H46+H48+H50+H53+H57+H59+H61</f>
        <v>743.86</v>
      </c>
    </row>
    <row r="42" spans="1:8" x14ac:dyDescent="0.25">
      <c r="A42" s="42" t="s">
        <v>46</v>
      </c>
      <c r="B42" s="37" t="s">
        <v>10</v>
      </c>
      <c r="C42" s="34" t="s">
        <v>48</v>
      </c>
      <c r="D42" s="34" t="s">
        <v>12</v>
      </c>
      <c r="E42" s="34" t="s">
        <v>8</v>
      </c>
      <c r="F42" s="43">
        <f>F43</f>
        <v>537.66999999999996</v>
      </c>
      <c r="G42" s="68">
        <f t="shared" si="5"/>
        <v>66.483158814886451</v>
      </c>
      <c r="H42" s="43">
        <f>H43</f>
        <v>357.46</v>
      </c>
    </row>
    <row r="43" spans="1:8" x14ac:dyDescent="0.25">
      <c r="A43" s="16" t="s">
        <v>13</v>
      </c>
      <c r="B43" s="28" t="s">
        <v>10</v>
      </c>
      <c r="C43" s="12" t="s">
        <v>48</v>
      </c>
      <c r="D43" s="12" t="s">
        <v>76</v>
      </c>
      <c r="E43" s="12" t="s">
        <v>20</v>
      </c>
      <c r="F43" s="18">
        <v>537.66999999999996</v>
      </c>
      <c r="G43" s="66">
        <f t="shared" si="5"/>
        <v>66.483158814886451</v>
      </c>
      <c r="H43" s="18">
        <v>357.46</v>
      </c>
    </row>
    <row r="44" spans="1:8" x14ac:dyDescent="0.25">
      <c r="A44" s="42" t="s">
        <v>47</v>
      </c>
      <c r="B44" s="37" t="s">
        <v>10</v>
      </c>
      <c r="C44" s="34" t="s">
        <v>48</v>
      </c>
      <c r="D44" s="34" t="s">
        <v>12</v>
      </c>
      <c r="E44" s="34" t="s">
        <v>8</v>
      </c>
      <c r="F44" s="43">
        <f>F45</f>
        <v>500</v>
      </c>
      <c r="G44" s="68">
        <f t="shared" si="5"/>
        <v>58.838000000000001</v>
      </c>
      <c r="H44" s="43">
        <f>H45</f>
        <v>294.19</v>
      </c>
    </row>
    <row r="45" spans="1:8" ht="38.25" x14ac:dyDescent="0.25">
      <c r="A45" s="16" t="s">
        <v>18</v>
      </c>
      <c r="B45" s="28" t="s">
        <v>10</v>
      </c>
      <c r="C45" s="12" t="s">
        <v>48</v>
      </c>
      <c r="D45" s="12" t="s">
        <v>77</v>
      </c>
      <c r="E45" s="12" t="s">
        <v>20</v>
      </c>
      <c r="F45" s="18">
        <v>500</v>
      </c>
      <c r="G45" s="66">
        <f t="shared" si="5"/>
        <v>58.838000000000001</v>
      </c>
      <c r="H45" s="18">
        <v>294.19</v>
      </c>
    </row>
    <row r="46" spans="1:8" ht="38.25" x14ac:dyDescent="0.25">
      <c r="A46" s="44" t="s">
        <v>78</v>
      </c>
      <c r="B46" s="37" t="s">
        <v>10</v>
      </c>
      <c r="C46" s="34" t="s">
        <v>48</v>
      </c>
      <c r="D46" s="34" t="s">
        <v>12</v>
      </c>
      <c r="E46" s="34" t="s">
        <v>8</v>
      </c>
      <c r="F46" s="43">
        <v>0</v>
      </c>
      <c r="G46" s="43">
        <v>0</v>
      </c>
      <c r="H46" s="43">
        <v>0</v>
      </c>
    </row>
    <row r="47" spans="1:8" ht="38.25" x14ac:dyDescent="0.25">
      <c r="A47" s="16" t="s">
        <v>18</v>
      </c>
      <c r="B47" s="28" t="s">
        <v>10</v>
      </c>
      <c r="C47" s="12" t="s">
        <v>48</v>
      </c>
      <c r="D47" s="12" t="s">
        <v>79</v>
      </c>
      <c r="E47" s="12" t="s">
        <v>20</v>
      </c>
      <c r="F47" s="18">
        <v>0</v>
      </c>
      <c r="G47" s="69">
        <v>0</v>
      </c>
      <c r="H47" s="18">
        <v>0</v>
      </c>
    </row>
    <row r="48" spans="1:8" x14ac:dyDescent="0.25">
      <c r="A48" s="44" t="s">
        <v>80</v>
      </c>
      <c r="B48" s="37" t="s">
        <v>10</v>
      </c>
      <c r="C48" s="34" t="s">
        <v>48</v>
      </c>
      <c r="D48" s="34" t="s">
        <v>12</v>
      </c>
      <c r="E48" s="34" t="s">
        <v>8</v>
      </c>
      <c r="F48" s="43">
        <v>0</v>
      </c>
      <c r="G48" s="43">
        <v>0</v>
      </c>
      <c r="H48" s="43">
        <v>0</v>
      </c>
    </row>
    <row r="49" spans="1:12" ht="24.75" customHeight="1" x14ac:dyDescent="0.25">
      <c r="A49" s="16" t="s">
        <v>18</v>
      </c>
      <c r="B49" s="28" t="s">
        <v>10</v>
      </c>
      <c r="C49" s="12" t="s">
        <v>48</v>
      </c>
      <c r="D49" s="12" t="s">
        <v>81</v>
      </c>
      <c r="E49" s="12" t="s">
        <v>20</v>
      </c>
      <c r="F49" s="18">
        <v>0</v>
      </c>
      <c r="G49" s="69">
        <v>0</v>
      </c>
      <c r="H49" s="18">
        <v>0</v>
      </c>
    </row>
    <row r="50" spans="1:12" ht="24.75" customHeight="1" x14ac:dyDescent="0.25">
      <c r="A50" s="44" t="s">
        <v>82</v>
      </c>
      <c r="B50" s="37" t="s">
        <v>10</v>
      </c>
      <c r="C50" s="34" t="s">
        <v>48</v>
      </c>
      <c r="D50" s="34" t="s">
        <v>12</v>
      </c>
      <c r="E50" s="34" t="s">
        <v>8</v>
      </c>
      <c r="F50" s="43">
        <f>F52+F51</f>
        <v>10</v>
      </c>
      <c r="G50" s="43">
        <f>H50/F50*100</f>
        <v>100</v>
      </c>
      <c r="H50" s="43">
        <f>H52+H51</f>
        <v>10</v>
      </c>
      <c r="L50" s="59"/>
    </row>
    <row r="51" spans="1:12" ht="25.5" customHeight="1" x14ac:dyDescent="0.25">
      <c r="A51" s="16" t="s">
        <v>18</v>
      </c>
      <c r="B51" s="28" t="s">
        <v>10</v>
      </c>
      <c r="C51" s="12" t="s">
        <v>48</v>
      </c>
      <c r="D51" s="12" t="s">
        <v>83</v>
      </c>
      <c r="E51" s="12" t="s">
        <v>50</v>
      </c>
      <c r="F51" s="18">
        <v>0</v>
      </c>
      <c r="G51" s="58">
        <v>0</v>
      </c>
      <c r="H51" s="18">
        <v>0</v>
      </c>
    </row>
    <row r="52" spans="1:12" ht="24" customHeight="1" x14ac:dyDescent="0.25">
      <c r="A52" s="16" t="s">
        <v>18</v>
      </c>
      <c r="B52" s="28" t="s">
        <v>10</v>
      </c>
      <c r="C52" s="12" t="s">
        <v>48</v>
      </c>
      <c r="D52" s="12" t="s">
        <v>83</v>
      </c>
      <c r="E52" s="12" t="s">
        <v>20</v>
      </c>
      <c r="F52" s="18">
        <v>10</v>
      </c>
      <c r="G52" s="58">
        <f t="shared" ref="G52" si="6">H52/F52*100</f>
        <v>100</v>
      </c>
      <c r="H52" s="18">
        <v>10</v>
      </c>
    </row>
    <row r="53" spans="1:12" ht="24.75" customHeight="1" x14ac:dyDescent="0.25">
      <c r="A53" s="39" t="s">
        <v>49</v>
      </c>
      <c r="B53" s="37" t="s">
        <v>10</v>
      </c>
      <c r="C53" s="45" t="s">
        <v>48</v>
      </c>
      <c r="D53" s="34" t="s">
        <v>12</v>
      </c>
      <c r="E53" s="34" t="s">
        <v>8</v>
      </c>
      <c r="F53" s="41">
        <f>F56+F55+F54</f>
        <v>200</v>
      </c>
      <c r="G53" s="65">
        <f>H53/F53*100</f>
        <v>41.104999999999997</v>
      </c>
      <c r="H53" s="41">
        <f>H56+H55+H54</f>
        <v>82.21</v>
      </c>
    </row>
    <row r="54" spans="1:12" ht="24.75" customHeight="1" x14ac:dyDescent="0.25">
      <c r="A54" s="25" t="s">
        <v>18</v>
      </c>
      <c r="B54" s="28">
        <v>803</v>
      </c>
      <c r="C54" s="12" t="s">
        <v>48</v>
      </c>
      <c r="D54" s="12" t="s">
        <v>83</v>
      </c>
      <c r="E54" s="12" t="s">
        <v>50</v>
      </c>
      <c r="F54" s="17">
        <v>0</v>
      </c>
      <c r="G54" s="70">
        <v>0</v>
      </c>
      <c r="H54" s="17">
        <v>0</v>
      </c>
      <c r="I54" s="60"/>
      <c r="J54" s="60"/>
      <c r="K54" s="60"/>
      <c r="L54" s="60"/>
    </row>
    <row r="55" spans="1:12" ht="24" customHeight="1" x14ac:dyDescent="0.25">
      <c r="A55" s="25" t="s">
        <v>18</v>
      </c>
      <c r="B55" s="28">
        <v>803</v>
      </c>
      <c r="C55" s="12" t="s">
        <v>48</v>
      </c>
      <c r="D55" s="12" t="s">
        <v>83</v>
      </c>
      <c r="E55" s="12" t="s">
        <v>20</v>
      </c>
      <c r="F55" s="17">
        <v>0</v>
      </c>
      <c r="G55" s="70">
        <v>0</v>
      </c>
      <c r="H55" s="17">
        <v>0</v>
      </c>
    </row>
    <row r="56" spans="1:12" ht="24" customHeight="1" x14ac:dyDescent="0.25">
      <c r="A56" s="25" t="s">
        <v>18</v>
      </c>
      <c r="B56" s="28">
        <v>803</v>
      </c>
      <c r="C56" s="12" t="s">
        <v>48</v>
      </c>
      <c r="D56" s="12" t="s">
        <v>84</v>
      </c>
      <c r="E56" s="12" t="s">
        <v>20</v>
      </c>
      <c r="F56" s="17">
        <v>200</v>
      </c>
      <c r="G56" s="65">
        <f t="shared" ref="G56" si="7">H56/F56*100</f>
        <v>41.104999999999997</v>
      </c>
      <c r="H56" s="17">
        <v>82.21</v>
      </c>
    </row>
    <row r="57" spans="1:12" ht="38.25" customHeight="1" x14ac:dyDescent="0.25">
      <c r="A57" s="39" t="s">
        <v>51</v>
      </c>
      <c r="B57" s="37" t="s">
        <v>10</v>
      </c>
      <c r="C57" s="45" t="s">
        <v>48</v>
      </c>
      <c r="D57" s="34" t="s">
        <v>12</v>
      </c>
      <c r="E57" s="34" t="s">
        <v>8</v>
      </c>
      <c r="F57" s="41">
        <v>0</v>
      </c>
      <c r="G57" s="41">
        <v>0</v>
      </c>
      <c r="H57" s="41">
        <v>0</v>
      </c>
    </row>
    <row r="58" spans="1:12" ht="28.5" customHeight="1" x14ac:dyDescent="0.25">
      <c r="A58" s="25" t="s">
        <v>18</v>
      </c>
      <c r="B58" s="28" t="s">
        <v>10</v>
      </c>
      <c r="C58" s="12" t="s">
        <v>48</v>
      </c>
      <c r="D58" s="12" t="s">
        <v>52</v>
      </c>
      <c r="E58" s="12" t="s">
        <v>20</v>
      </c>
      <c r="F58" s="17">
        <v>0</v>
      </c>
      <c r="G58" s="69">
        <v>0</v>
      </c>
      <c r="H58" s="17">
        <v>0</v>
      </c>
    </row>
    <row r="59" spans="1:12" ht="35.25" customHeight="1" x14ac:dyDescent="0.25">
      <c r="A59" s="39" t="s">
        <v>51</v>
      </c>
      <c r="B59" s="37" t="s">
        <v>10</v>
      </c>
      <c r="C59" s="45" t="s">
        <v>48</v>
      </c>
      <c r="D59" s="34" t="s">
        <v>12</v>
      </c>
      <c r="E59" s="34" t="s">
        <v>8</v>
      </c>
      <c r="F59" s="41">
        <v>0</v>
      </c>
      <c r="G59" s="41">
        <v>0</v>
      </c>
      <c r="H59" s="41">
        <v>0</v>
      </c>
    </row>
    <row r="60" spans="1:12" ht="28.5" customHeight="1" x14ac:dyDescent="0.25">
      <c r="A60" s="25" t="s">
        <v>18</v>
      </c>
      <c r="B60" s="28" t="s">
        <v>10</v>
      </c>
      <c r="C60" s="12" t="s">
        <v>48</v>
      </c>
      <c r="D60" s="12" t="s">
        <v>85</v>
      </c>
      <c r="E60" s="12" t="s">
        <v>20</v>
      </c>
      <c r="F60" s="17">
        <v>0</v>
      </c>
      <c r="G60" s="69">
        <v>0</v>
      </c>
      <c r="H60" s="17">
        <v>0</v>
      </c>
    </row>
    <row r="61" spans="1:12" ht="34.5" customHeight="1" x14ac:dyDescent="0.25">
      <c r="A61" s="39" t="s">
        <v>86</v>
      </c>
      <c r="B61" s="37" t="s">
        <v>10</v>
      </c>
      <c r="C61" s="45" t="s">
        <v>48</v>
      </c>
      <c r="D61" s="34" t="s">
        <v>12</v>
      </c>
      <c r="E61" s="34" t="s">
        <v>8</v>
      </c>
      <c r="F61" s="41">
        <v>0</v>
      </c>
      <c r="G61" s="41">
        <v>0</v>
      </c>
      <c r="H61" s="41">
        <v>0</v>
      </c>
    </row>
    <row r="62" spans="1:12" ht="27.75" customHeight="1" x14ac:dyDescent="0.25">
      <c r="A62" s="25" t="s">
        <v>18</v>
      </c>
      <c r="B62" s="28" t="s">
        <v>10</v>
      </c>
      <c r="C62" s="12" t="s">
        <v>48</v>
      </c>
      <c r="D62" s="12" t="s">
        <v>87</v>
      </c>
      <c r="E62" s="12" t="s">
        <v>20</v>
      </c>
      <c r="F62" s="17">
        <v>0</v>
      </c>
      <c r="G62" s="69">
        <v>0</v>
      </c>
      <c r="H62" s="17">
        <v>0</v>
      </c>
    </row>
    <row r="63" spans="1:12" ht="39" customHeight="1" x14ac:dyDescent="0.25">
      <c r="A63" s="39" t="s">
        <v>53</v>
      </c>
      <c r="B63" s="37" t="s">
        <v>10</v>
      </c>
      <c r="C63" s="45" t="s">
        <v>54</v>
      </c>
      <c r="D63" s="34" t="s">
        <v>12</v>
      </c>
      <c r="E63" s="34" t="s">
        <v>8</v>
      </c>
      <c r="F63" s="41">
        <v>8</v>
      </c>
      <c r="G63" s="41">
        <f>H63/F63*100</f>
        <v>100</v>
      </c>
      <c r="H63" s="41">
        <v>8</v>
      </c>
    </row>
    <row r="64" spans="1:12" ht="24.75" customHeight="1" x14ac:dyDescent="0.25">
      <c r="A64" s="25" t="s">
        <v>18</v>
      </c>
      <c r="B64" s="28" t="s">
        <v>10</v>
      </c>
      <c r="C64" s="12" t="s">
        <v>54</v>
      </c>
      <c r="D64" s="12" t="s">
        <v>88</v>
      </c>
      <c r="E64" s="12" t="s">
        <v>20</v>
      </c>
      <c r="F64" s="17">
        <v>8</v>
      </c>
      <c r="G64" s="70">
        <f>H64/F64*100</f>
        <v>100</v>
      </c>
      <c r="H64" s="17">
        <v>8</v>
      </c>
    </row>
    <row r="65" spans="1:8" x14ac:dyDescent="0.25">
      <c r="A65" s="46" t="s">
        <v>55</v>
      </c>
      <c r="B65" s="37">
        <v>803</v>
      </c>
      <c r="C65" s="33" t="s">
        <v>56</v>
      </c>
      <c r="D65" s="34" t="s">
        <v>12</v>
      </c>
      <c r="E65" s="34" t="s">
        <v>8</v>
      </c>
      <c r="F65" s="41">
        <f>F66</f>
        <v>1935.1</v>
      </c>
      <c r="G65" s="65">
        <f>H65/F65*100</f>
        <v>37.11436101493463</v>
      </c>
      <c r="H65" s="41">
        <f>H66</f>
        <v>718.2</v>
      </c>
    </row>
    <row r="66" spans="1:8" ht="25.5" x14ac:dyDescent="0.25">
      <c r="A66" s="30" t="s">
        <v>57</v>
      </c>
      <c r="B66" s="28">
        <v>803</v>
      </c>
      <c r="C66" s="12" t="s">
        <v>56</v>
      </c>
      <c r="D66" s="12" t="s">
        <v>58</v>
      </c>
      <c r="E66" s="31" t="s">
        <v>59</v>
      </c>
      <c r="F66" s="17">
        <v>1935.1</v>
      </c>
      <c r="G66" s="65">
        <f>H66/F66*100</f>
        <v>37.11436101493463</v>
      </c>
      <c r="H66" s="17">
        <v>718.2</v>
      </c>
    </row>
    <row r="67" spans="1:8" ht="51" x14ac:dyDescent="0.25">
      <c r="A67" s="42" t="s">
        <v>60</v>
      </c>
      <c r="B67" s="37">
        <v>803</v>
      </c>
      <c r="C67" s="34" t="s">
        <v>89</v>
      </c>
      <c r="D67" s="34" t="s">
        <v>12</v>
      </c>
      <c r="E67" s="34" t="s">
        <v>8</v>
      </c>
      <c r="F67" s="41">
        <f>F69+F68</f>
        <v>10</v>
      </c>
      <c r="G67" s="47">
        <f>H67/F67*100</f>
        <v>0</v>
      </c>
      <c r="H67" s="41">
        <f>H69+H68</f>
        <v>0</v>
      </c>
    </row>
    <row r="68" spans="1:8" ht="38.25" x14ac:dyDescent="0.25">
      <c r="A68" s="16" t="s">
        <v>18</v>
      </c>
      <c r="B68" s="61">
        <v>803</v>
      </c>
      <c r="C68" s="12" t="s">
        <v>61</v>
      </c>
      <c r="D68" s="14">
        <v>8980500190</v>
      </c>
      <c r="E68" s="14">
        <v>244</v>
      </c>
      <c r="F68" s="17">
        <v>0</v>
      </c>
      <c r="G68" s="71">
        <v>0</v>
      </c>
      <c r="H68" s="17">
        <v>0</v>
      </c>
    </row>
    <row r="69" spans="1:8" ht="38.25" x14ac:dyDescent="0.25">
      <c r="A69" s="16" t="s">
        <v>18</v>
      </c>
      <c r="B69" s="61">
        <v>803</v>
      </c>
      <c r="C69" s="12" t="s">
        <v>89</v>
      </c>
      <c r="D69" s="14">
        <v>8980500190</v>
      </c>
      <c r="E69" s="14">
        <v>244</v>
      </c>
      <c r="F69" s="17">
        <v>10</v>
      </c>
      <c r="G69" s="71">
        <f>H69/F69*100</f>
        <v>0</v>
      </c>
      <c r="H69" s="17">
        <v>0</v>
      </c>
    </row>
    <row r="70" spans="1:8" ht="38.25" x14ac:dyDescent="0.25">
      <c r="A70" s="42" t="s">
        <v>62</v>
      </c>
      <c r="B70" s="37" t="s">
        <v>10</v>
      </c>
      <c r="C70" s="34" t="s">
        <v>63</v>
      </c>
      <c r="D70" s="34" t="s">
        <v>12</v>
      </c>
      <c r="E70" s="34" t="s">
        <v>8</v>
      </c>
      <c r="F70" s="41">
        <f>F71</f>
        <v>10</v>
      </c>
      <c r="G70" s="47">
        <f>H70/F70*100</f>
        <v>0</v>
      </c>
      <c r="H70" s="41">
        <f>H71</f>
        <v>0</v>
      </c>
    </row>
    <row r="71" spans="1:8" ht="38.25" x14ac:dyDescent="0.25">
      <c r="A71" s="16" t="s">
        <v>18</v>
      </c>
      <c r="B71" s="62">
        <v>803</v>
      </c>
      <c r="C71" s="12">
        <v>1101</v>
      </c>
      <c r="D71" s="14">
        <v>8981000190</v>
      </c>
      <c r="E71" s="14">
        <v>244</v>
      </c>
      <c r="F71" s="15">
        <v>10</v>
      </c>
      <c r="G71" s="71">
        <f>H71/F71*100</f>
        <v>0</v>
      </c>
      <c r="H71" s="15">
        <v>0</v>
      </c>
    </row>
    <row r="72" spans="1:8" x14ac:dyDescent="0.25">
      <c r="A72" s="20" t="s">
        <v>64</v>
      </c>
      <c r="B72" s="26"/>
      <c r="C72" s="19"/>
      <c r="D72" s="22"/>
      <c r="E72" s="21"/>
      <c r="F72" s="27">
        <f>F12+F41+F63+F65+F67+F70</f>
        <v>9270.9</v>
      </c>
      <c r="G72" s="63">
        <f>H72/F72*100</f>
        <v>48.999234162810517</v>
      </c>
      <c r="H72" s="27">
        <f>H12+H41+H63+H65+H67+H70</f>
        <v>4542.67</v>
      </c>
    </row>
  </sheetData>
  <mergeCells count="9">
    <mergeCell ref="A6:H6"/>
    <mergeCell ref="A7:H7"/>
    <mergeCell ref="A8:A9"/>
    <mergeCell ref="B8:H8"/>
    <mergeCell ref="A10:A11"/>
    <mergeCell ref="C10:E10"/>
    <mergeCell ref="F10:F11"/>
    <mergeCell ref="G10:G11"/>
    <mergeCell ref="H10:H11"/>
  </mergeCells>
  <pageMargins left="0.7" right="0.7" top="0.75" bottom="0.75" header="0.3" footer="0.3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abSelected="1" workbookViewId="0">
      <selection sqref="A1:L70"/>
    </sheetView>
  </sheetViews>
  <sheetFormatPr defaultRowHeight="15" x14ac:dyDescent="0.25"/>
  <cols>
    <col min="1" max="1" width="35.28515625" style="2" customWidth="1"/>
    <col min="2" max="2" width="5.28515625" style="2" customWidth="1"/>
    <col min="3" max="3" width="6" style="2" customWidth="1"/>
    <col min="4" max="4" width="10.85546875" style="2" customWidth="1"/>
    <col min="5" max="5" width="5.28515625" style="2" customWidth="1"/>
    <col min="6" max="6" width="11.42578125" style="2" customWidth="1"/>
    <col min="7" max="7" width="5.7109375" style="2" customWidth="1"/>
    <col min="8" max="8" width="12.7109375" style="2" customWidth="1"/>
    <col min="9" max="11" width="9.140625" style="2" hidden="1" customWidth="1"/>
    <col min="12" max="16384" width="9.140625" style="2"/>
  </cols>
  <sheetData>
    <row r="1" spans="1:12" ht="15.75" x14ac:dyDescent="0.25">
      <c r="A1" s="3"/>
      <c r="B1" s="3"/>
      <c r="C1" s="50"/>
      <c r="D1" s="51"/>
      <c r="E1" s="5"/>
      <c r="F1" s="52"/>
      <c r="G1" s="52"/>
      <c r="H1" s="52" t="s">
        <v>93</v>
      </c>
      <c r="I1" s="49"/>
      <c r="J1" s="49"/>
    </row>
    <row r="2" spans="1:12" ht="15.75" x14ac:dyDescent="0.25">
      <c r="A2" s="50"/>
      <c r="B2" s="50"/>
      <c r="C2" s="53"/>
      <c r="D2" s="54"/>
      <c r="E2" s="54"/>
      <c r="F2" s="54"/>
      <c r="G2" s="54"/>
      <c r="H2" s="54" t="s">
        <v>94</v>
      </c>
    </row>
    <row r="3" spans="1:12" ht="15.75" x14ac:dyDescent="0.25">
      <c r="A3" s="50"/>
      <c r="B3" s="50"/>
      <c r="C3" s="53"/>
      <c r="D3" s="54"/>
      <c r="E3" s="54"/>
      <c r="F3" s="54"/>
      <c r="G3" s="54"/>
      <c r="H3" s="54" t="s">
        <v>96</v>
      </c>
    </row>
    <row r="4" spans="1:12" ht="15.75" x14ac:dyDescent="0.25">
      <c r="A4" s="55"/>
      <c r="B4" s="55"/>
      <c r="C4" s="53"/>
      <c r="D4" s="54"/>
      <c r="E4" s="54"/>
      <c r="F4" s="54"/>
      <c r="G4" s="54"/>
      <c r="H4" s="54" t="s">
        <v>95</v>
      </c>
    </row>
    <row r="5" spans="1:12" x14ac:dyDescent="0.25">
      <c r="A5" s="48"/>
      <c r="B5" s="48"/>
      <c r="C5" s="48"/>
      <c r="D5" s="48"/>
      <c r="E5" s="48"/>
      <c r="F5" s="56"/>
      <c r="G5" s="52"/>
      <c r="H5" s="56"/>
    </row>
    <row r="6" spans="1:12" ht="45" customHeight="1" x14ac:dyDescent="0.25">
      <c r="A6" s="89" t="s">
        <v>100</v>
      </c>
      <c r="B6" s="89"/>
      <c r="C6" s="89"/>
      <c r="D6" s="89"/>
      <c r="E6" s="89"/>
      <c r="F6" s="89"/>
      <c r="G6" s="89"/>
      <c r="H6" s="89"/>
      <c r="I6" s="89"/>
      <c r="J6" s="89"/>
      <c r="K6" s="90"/>
    </row>
    <row r="7" spans="1:12" ht="9" customHeight="1" x14ac:dyDescent="0.25">
      <c r="A7" s="91"/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</row>
    <row r="8" spans="1:12" ht="8.25" hidden="1" customHeight="1" x14ac:dyDescent="0.25">
      <c r="A8" s="82"/>
      <c r="B8" s="78"/>
      <c r="C8" s="79"/>
      <c r="D8" s="79"/>
      <c r="E8" s="79"/>
      <c r="F8" s="79"/>
      <c r="G8" s="79"/>
      <c r="H8" s="79"/>
    </row>
    <row r="9" spans="1:12" hidden="1" x14ac:dyDescent="0.25">
      <c r="A9" s="83"/>
      <c r="B9" s="73"/>
      <c r="C9" s="7"/>
      <c r="D9" s="8"/>
      <c r="E9" s="7"/>
      <c r="F9" s="4"/>
      <c r="G9" s="4"/>
      <c r="H9" s="4"/>
    </row>
    <row r="10" spans="1:12" ht="25.5" customHeight="1" x14ac:dyDescent="0.25">
      <c r="A10" s="84" t="s">
        <v>0</v>
      </c>
      <c r="B10" s="74"/>
      <c r="C10" s="86" t="s">
        <v>1</v>
      </c>
      <c r="D10" s="86"/>
      <c r="E10" s="86"/>
      <c r="F10" s="77" t="s">
        <v>92</v>
      </c>
      <c r="G10" s="87" t="s">
        <v>90</v>
      </c>
      <c r="H10" s="77" t="s">
        <v>91</v>
      </c>
    </row>
    <row r="11" spans="1:12" ht="25.5" x14ac:dyDescent="0.25">
      <c r="A11" s="85"/>
      <c r="B11" s="24" t="s">
        <v>2</v>
      </c>
      <c r="C11" s="9" t="s">
        <v>3</v>
      </c>
      <c r="D11" s="10" t="s">
        <v>4</v>
      </c>
      <c r="E11" s="9" t="s">
        <v>5</v>
      </c>
      <c r="F11" s="77"/>
      <c r="G11" s="88"/>
      <c r="H11" s="77"/>
    </row>
    <row r="12" spans="1:12" x14ac:dyDescent="0.25">
      <c r="A12" s="32" t="s">
        <v>66</v>
      </c>
      <c r="B12" s="32"/>
      <c r="C12" s="33" t="s">
        <v>6</v>
      </c>
      <c r="D12" s="34" t="s">
        <v>7</v>
      </c>
      <c r="E12" s="33" t="s">
        <v>8</v>
      </c>
      <c r="F12" s="35">
        <f>F36+F34+F32+F28+F24+F19+F16+F13</f>
        <v>6187.86</v>
      </c>
      <c r="G12" s="72">
        <f>H12/F12*100</f>
        <v>69.690167521566423</v>
      </c>
      <c r="H12" s="35">
        <f>H36+H34+H32+H28+H24+H19+H16+H13</f>
        <v>4312.33</v>
      </c>
    </row>
    <row r="13" spans="1:12" ht="66" customHeight="1" x14ac:dyDescent="0.25">
      <c r="A13" s="36" t="s">
        <v>9</v>
      </c>
      <c r="B13" s="37" t="s">
        <v>10</v>
      </c>
      <c r="C13" s="33" t="s">
        <v>11</v>
      </c>
      <c r="D13" s="34" t="s">
        <v>12</v>
      </c>
      <c r="E13" s="33" t="s">
        <v>8</v>
      </c>
      <c r="F13" s="38">
        <f>F15+F14</f>
        <v>129.66999999999999</v>
      </c>
      <c r="G13" s="38">
        <f t="shared" ref="G13:H13" si="0">G15+G14</f>
        <v>66.666666666666657</v>
      </c>
      <c r="H13" s="38">
        <f t="shared" si="0"/>
        <v>80</v>
      </c>
    </row>
    <row r="14" spans="1:12" ht="24" x14ac:dyDescent="0.25">
      <c r="A14" s="13" t="s">
        <v>18</v>
      </c>
      <c r="B14" s="28" t="s">
        <v>67</v>
      </c>
      <c r="C14" s="11" t="s">
        <v>11</v>
      </c>
      <c r="D14" s="12" t="s">
        <v>19</v>
      </c>
      <c r="E14" s="11" t="s">
        <v>20</v>
      </c>
      <c r="F14" s="29">
        <v>9.67</v>
      </c>
      <c r="G14" s="57">
        <f t="shared" ref="G14:G15" si="1">H14/F14*100</f>
        <v>0</v>
      </c>
      <c r="H14" s="29">
        <v>0</v>
      </c>
    </row>
    <row r="15" spans="1:12" x14ac:dyDescent="0.25">
      <c r="A15" s="13" t="s">
        <v>21</v>
      </c>
      <c r="B15" s="28" t="s">
        <v>67</v>
      </c>
      <c r="C15" s="11" t="s">
        <v>11</v>
      </c>
      <c r="D15" s="12" t="s">
        <v>19</v>
      </c>
      <c r="E15" s="11" t="s">
        <v>22</v>
      </c>
      <c r="F15" s="29">
        <v>120</v>
      </c>
      <c r="G15" s="1">
        <f t="shared" si="1"/>
        <v>66.666666666666657</v>
      </c>
      <c r="H15" s="29">
        <v>80</v>
      </c>
    </row>
    <row r="16" spans="1:12" ht="60" x14ac:dyDescent="0.25">
      <c r="A16" s="36" t="s">
        <v>9</v>
      </c>
      <c r="B16" s="37" t="s">
        <v>10</v>
      </c>
      <c r="C16" s="33" t="s">
        <v>23</v>
      </c>
      <c r="D16" s="34" t="s">
        <v>12</v>
      </c>
      <c r="E16" s="33" t="s">
        <v>8</v>
      </c>
      <c r="F16" s="38">
        <f>F18+F17</f>
        <v>495.40999999999997</v>
      </c>
      <c r="G16" s="64">
        <f>H16/F16*100</f>
        <v>65.368078964897762</v>
      </c>
      <c r="H16" s="38">
        <f>H18+H17</f>
        <v>323.84000000000003</v>
      </c>
    </row>
    <row r="17" spans="1:8" x14ac:dyDescent="0.25">
      <c r="A17" s="13" t="s">
        <v>13</v>
      </c>
      <c r="B17" s="28" t="s">
        <v>10</v>
      </c>
      <c r="C17" s="11" t="s">
        <v>23</v>
      </c>
      <c r="D17" s="12" t="s">
        <v>24</v>
      </c>
      <c r="E17" s="11" t="s">
        <v>15</v>
      </c>
      <c r="F17" s="29">
        <v>380.5</v>
      </c>
      <c r="G17" s="64">
        <f t="shared" ref="G17:G18" si="2">H17/F17*100</f>
        <v>61.350854139290412</v>
      </c>
      <c r="H17" s="29">
        <v>233.44</v>
      </c>
    </row>
    <row r="18" spans="1:8" x14ac:dyDescent="0.25">
      <c r="A18" s="13" t="s">
        <v>16</v>
      </c>
      <c r="B18" s="28" t="s">
        <v>10</v>
      </c>
      <c r="C18" s="11" t="s">
        <v>23</v>
      </c>
      <c r="D18" s="12" t="s">
        <v>24</v>
      </c>
      <c r="E18" s="11" t="s">
        <v>17</v>
      </c>
      <c r="F18" s="29">
        <v>114.91</v>
      </c>
      <c r="G18" s="64">
        <f t="shared" si="2"/>
        <v>78.670263684622753</v>
      </c>
      <c r="H18" s="29">
        <v>90.4</v>
      </c>
    </row>
    <row r="19" spans="1:8" ht="48" x14ac:dyDescent="0.25">
      <c r="A19" s="39" t="s">
        <v>25</v>
      </c>
      <c r="B19" s="37">
        <v>803</v>
      </c>
      <c r="C19" s="40" t="s">
        <v>23</v>
      </c>
      <c r="D19" s="34" t="s">
        <v>26</v>
      </c>
      <c r="E19" s="34" t="s">
        <v>27</v>
      </c>
      <c r="F19" s="41">
        <f>F23+F22+F21+F20</f>
        <v>4639.9799999999996</v>
      </c>
      <c r="G19" s="65">
        <f>H19/F19*100</f>
        <v>67.581541299746988</v>
      </c>
      <c r="H19" s="41">
        <f>H23+H22+H21+H20</f>
        <v>3135.77</v>
      </c>
    </row>
    <row r="20" spans="1:8" x14ac:dyDescent="0.25">
      <c r="A20" s="16" t="s">
        <v>13</v>
      </c>
      <c r="B20" s="28">
        <v>803</v>
      </c>
      <c r="C20" s="11" t="s">
        <v>23</v>
      </c>
      <c r="D20" s="12" t="s">
        <v>28</v>
      </c>
      <c r="E20" s="12">
        <v>121</v>
      </c>
      <c r="F20" s="18">
        <v>2203.4899999999998</v>
      </c>
      <c r="G20" s="65">
        <f t="shared" ref="G20:G23" si="3">H20/F20*100</f>
        <v>71.385846997263442</v>
      </c>
      <c r="H20" s="18">
        <v>1572.98</v>
      </c>
    </row>
    <row r="21" spans="1:8" x14ac:dyDescent="0.25">
      <c r="A21" s="16" t="s">
        <v>68</v>
      </c>
      <c r="B21" s="28">
        <v>803</v>
      </c>
      <c r="C21" s="12" t="s">
        <v>23</v>
      </c>
      <c r="D21" s="12" t="s">
        <v>28</v>
      </c>
      <c r="E21" s="12" t="s">
        <v>17</v>
      </c>
      <c r="F21" s="18">
        <v>904.19</v>
      </c>
      <c r="G21" s="65">
        <f t="shared" si="3"/>
        <v>77.793384133865658</v>
      </c>
      <c r="H21" s="18">
        <v>703.4</v>
      </c>
    </row>
    <row r="22" spans="1:8" ht="38.25" x14ac:dyDescent="0.25">
      <c r="A22" s="16" t="s">
        <v>29</v>
      </c>
      <c r="B22" s="28">
        <v>803</v>
      </c>
      <c r="C22" s="12" t="s">
        <v>30</v>
      </c>
      <c r="D22" s="12" t="s">
        <v>31</v>
      </c>
      <c r="E22" s="12">
        <v>242</v>
      </c>
      <c r="F22" s="18">
        <v>91</v>
      </c>
      <c r="G22" s="65">
        <f t="shared" si="3"/>
        <v>70.989010989010978</v>
      </c>
      <c r="H22" s="18">
        <v>64.599999999999994</v>
      </c>
    </row>
    <row r="23" spans="1:8" ht="38.25" x14ac:dyDescent="0.25">
      <c r="A23" s="16" t="s">
        <v>18</v>
      </c>
      <c r="B23" s="28">
        <v>803</v>
      </c>
      <c r="C23" s="12" t="s">
        <v>30</v>
      </c>
      <c r="D23" s="12" t="s">
        <v>31</v>
      </c>
      <c r="E23" s="12" t="s">
        <v>20</v>
      </c>
      <c r="F23" s="18">
        <v>1441.3</v>
      </c>
      <c r="G23" s="65">
        <f t="shared" si="3"/>
        <v>55.143967251786584</v>
      </c>
      <c r="H23" s="18">
        <v>794.79</v>
      </c>
    </row>
    <row r="24" spans="1:8" x14ac:dyDescent="0.25">
      <c r="A24" s="42" t="s">
        <v>21</v>
      </c>
      <c r="B24" s="37">
        <v>803</v>
      </c>
      <c r="C24" s="34" t="s">
        <v>30</v>
      </c>
      <c r="D24" s="34" t="s">
        <v>31</v>
      </c>
      <c r="E24" s="34" t="s">
        <v>69</v>
      </c>
      <c r="F24" s="43">
        <f>F27+F26+F25</f>
        <v>451.8</v>
      </c>
      <c r="G24" s="68">
        <f>H24/F24*100</f>
        <v>90.139442231075691</v>
      </c>
      <c r="H24" s="43">
        <f>H27+H26+H25</f>
        <v>407.25</v>
      </c>
    </row>
    <row r="25" spans="1:8" ht="25.5" x14ac:dyDescent="0.25">
      <c r="A25" s="16" t="s">
        <v>32</v>
      </c>
      <c r="B25" s="28">
        <v>803</v>
      </c>
      <c r="C25" s="12" t="s">
        <v>30</v>
      </c>
      <c r="D25" s="12" t="s">
        <v>31</v>
      </c>
      <c r="E25" s="12">
        <v>851</v>
      </c>
      <c r="F25" s="18">
        <v>414.3</v>
      </c>
      <c r="G25" s="66">
        <f t="shared" ref="G25:G27" si="4">H25/F25*100</f>
        <v>90.65894279507603</v>
      </c>
      <c r="H25" s="18">
        <v>375.6</v>
      </c>
    </row>
    <row r="26" spans="1:8" ht="25.5" x14ac:dyDescent="0.25">
      <c r="A26" s="16" t="s">
        <v>33</v>
      </c>
      <c r="B26" s="28">
        <v>803</v>
      </c>
      <c r="C26" s="12" t="s">
        <v>30</v>
      </c>
      <c r="D26" s="12" t="s">
        <v>31</v>
      </c>
      <c r="E26" s="12">
        <v>852</v>
      </c>
      <c r="F26" s="18">
        <v>4.05</v>
      </c>
      <c r="G26" s="66">
        <f t="shared" si="4"/>
        <v>100</v>
      </c>
      <c r="H26" s="18">
        <v>4.05</v>
      </c>
    </row>
    <row r="27" spans="1:8" ht="25.5" x14ac:dyDescent="0.25">
      <c r="A27" s="16" t="s">
        <v>33</v>
      </c>
      <c r="B27" s="28">
        <v>803</v>
      </c>
      <c r="C27" s="12" t="s">
        <v>30</v>
      </c>
      <c r="D27" s="12" t="s">
        <v>31</v>
      </c>
      <c r="E27" s="12">
        <v>853</v>
      </c>
      <c r="F27" s="18">
        <v>33.450000000000003</v>
      </c>
      <c r="G27" s="66">
        <f t="shared" si="4"/>
        <v>82.511210762331828</v>
      </c>
      <c r="H27" s="18">
        <v>27.6</v>
      </c>
    </row>
    <row r="28" spans="1:8" x14ac:dyDescent="0.25">
      <c r="A28" s="67" t="s">
        <v>71</v>
      </c>
      <c r="B28" s="37" t="s">
        <v>10</v>
      </c>
      <c r="C28" s="34" t="s">
        <v>37</v>
      </c>
      <c r="D28" s="34" t="s">
        <v>38</v>
      </c>
      <c r="E28" s="34" t="s">
        <v>8</v>
      </c>
      <c r="F28" s="43">
        <f>F31+F30+F29</f>
        <v>382</v>
      </c>
      <c r="G28" s="68">
        <f>H28/F28*100</f>
        <v>72.589005235602102</v>
      </c>
      <c r="H28" s="43">
        <f>H31+H30+H29</f>
        <v>277.29000000000002</v>
      </c>
    </row>
    <row r="29" spans="1:8" x14ac:dyDescent="0.25">
      <c r="A29" s="16" t="s">
        <v>13</v>
      </c>
      <c r="B29" s="28" t="s">
        <v>10</v>
      </c>
      <c r="C29" s="12" t="s">
        <v>37</v>
      </c>
      <c r="D29" s="12" t="s">
        <v>38</v>
      </c>
      <c r="E29" s="12" t="s">
        <v>39</v>
      </c>
      <c r="F29" s="18">
        <v>293</v>
      </c>
      <c r="G29" s="66">
        <f t="shared" ref="G29:G31" si="5">H29/F29*100</f>
        <v>85.600682593856661</v>
      </c>
      <c r="H29" s="18">
        <v>250.81</v>
      </c>
    </row>
    <row r="30" spans="1:8" x14ac:dyDescent="0.25">
      <c r="A30" s="16" t="s">
        <v>16</v>
      </c>
      <c r="B30" s="28" t="s">
        <v>10</v>
      </c>
      <c r="C30" s="12" t="s">
        <v>37</v>
      </c>
      <c r="D30" s="12" t="s">
        <v>38</v>
      </c>
      <c r="E30" s="12" t="s">
        <v>40</v>
      </c>
      <c r="F30" s="18">
        <v>88</v>
      </c>
      <c r="G30" s="66">
        <f t="shared" si="5"/>
        <v>30.09090909090909</v>
      </c>
      <c r="H30" s="18">
        <v>26.48</v>
      </c>
    </row>
    <row r="31" spans="1:8" ht="38.25" x14ac:dyDescent="0.25">
      <c r="A31" s="16" t="s">
        <v>18</v>
      </c>
      <c r="B31" s="28" t="s">
        <v>10</v>
      </c>
      <c r="C31" s="12" t="s">
        <v>37</v>
      </c>
      <c r="D31" s="12" t="s">
        <v>72</v>
      </c>
      <c r="E31" s="12" t="s">
        <v>20</v>
      </c>
      <c r="F31" s="18">
        <v>1</v>
      </c>
      <c r="G31" s="58">
        <f t="shared" si="5"/>
        <v>0</v>
      </c>
      <c r="H31" s="18">
        <v>0</v>
      </c>
    </row>
    <row r="32" spans="1:8" ht="76.5" x14ac:dyDescent="0.25">
      <c r="A32" s="42" t="s">
        <v>41</v>
      </c>
      <c r="B32" s="37" t="s">
        <v>10</v>
      </c>
      <c r="C32" s="34" t="s">
        <v>42</v>
      </c>
      <c r="D32" s="34" t="s">
        <v>12</v>
      </c>
      <c r="E32" s="34" t="s">
        <v>8</v>
      </c>
      <c r="F32" s="43">
        <f>F33</f>
        <v>0</v>
      </c>
      <c r="G32" s="43">
        <v>0</v>
      </c>
      <c r="H32" s="43">
        <f>H33</f>
        <v>0</v>
      </c>
    </row>
    <row r="33" spans="1:12" ht="38.25" x14ac:dyDescent="0.25">
      <c r="A33" s="16" t="s">
        <v>18</v>
      </c>
      <c r="B33" s="28" t="s">
        <v>10</v>
      </c>
      <c r="C33" s="12" t="s">
        <v>42</v>
      </c>
      <c r="D33" s="12" t="s">
        <v>73</v>
      </c>
      <c r="E33" s="12" t="s">
        <v>20</v>
      </c>
      <c r="F33" s="18">
        <v>0</v>
      </c>
      <c r="G33" s="69">
        <v>0</v>
      </c>
      <c r="H33" s="18">
        <v>0</v>
      </c>
    </row>
    <row r="34" spans="1:12" ht="38.25" x14ac:dyDescent="0.25">
      <c r="A34" s="42" t="s">
        <v>43</v>
      </c>
      <c r="B34" s="37" t="s">
        <v>10</v>
      </c>
      <c r="C34" s="34" t="s">
        <v>42</v>
      </c>
      <c r="D34" s="34" t="s">
        <v>12</v>
      </c>
      <c r="E34" s="34" t="s">
        <v>8</v>
      </c>
      <c r="F34" s="43">
        <f>F35</f>
        <v>89</v>
      </c>
      <c r="G34" s="68">
        <f t="shared" ref="G34:G42" si="6">H34/F34*100</f>
        <v>99.078651685393268</v>
      </c>
      <c r="H34" s="43">
        <f>H35</f>
        <v>88.18</v>
      </c>
    </row>
    <row r="35" spans="1:12" ht="38.25" x14ac:dyDescent="0.25">
      <c r="A35" s="16" t="s">
        <v>18</v>
      </c>
      <c r="B35" s="28" t="s">
        <v>10</v>
      </c>
      <c r="C35" s="12" t="s">
        <v>42</v>
      </c>
      <c r="D35" s="12" t="s">
        <v>73</v>
      </c>
      <c r="E35" s="12" t="s">
        <v>20</v>
      </c>
      <c r="F35" s="18">
        <v>89</v>
      </c>
      <c r="G35" s="66">
        <f t="shared" si="6"/>
        <v>99.078651685393268</v>
      </c>
      <c r="H35" s="18">
        <v>88.18</v>
      </c>
    </row>
    <row r="36" spans="1:12" ht="51" x14ac:dyDescent="0.25">
      <c r="A36" s="42" t="s">
        <v>44</v>
      </c>
      <c r="B36" s="37" t="s">
        <v>10</v>
      </c>
      <c r="C36" s="34" t="s">
        <v>45</v>
      </c>
      <c r="D36" s="34" t="s">
        <v>12</v>
      </c>
      <c r="E36" s="34" t="s">
        <v>8</v>
      </c>
      <c r="F36" s="43">
        <f>F37</f>
        <v>0</v>
      </c>
      <c r="G36" s="43">
        <v>0</v>
      </c>
      <c r="H36" s="43">
        <f>H37</f>
        <v>0</v>
      </c>
    </row>
    <row r="37" spans="1:12" ht="38.25" x14ac:dyDescent="0.25">
      <c r="A37" s="16" t="s">
        <v>18</v>
      </c>
      <c r="B37" s="28" t="s">
        <v>10</v>
      </c>
      <c r="C37" s="12" t="s">
        <v>45</v>
      </c>
      <c r="D37" s="12" t="s">
        <v>74</v>
      </c>
      <c r="E37" s="12" t="s">
        <v>20</v>
      </c>
      <c r="F37" s="18">
        <v>0</v>
      </c>
      <c r="G37" s="43">
        <v>0</v>
      </c>
      <c r="H37" s="18">
        <v>0</v>
      </c>
    </row>
    <row r="38" spans="1:12" x14ac:dyDescent="0.25">
      <c r="A38" s="42" t="s">
        <v>75</v>
      </c>
      <c r="B38" s="37" t="s">
        <v>10</v>
      </c>
      <c r="C38" s="34" t="s">
        <v>48</v>
      </c>
      <c r="D38" s="34" t="s">
        <v>12</v>
      </c>
      <c r="E38" s="34" t="s">
        <v>8</v>
      </c>
      <c r="F38" s="43">
        <f>F39+F41+F43+F45+F47+F50+F54+F56+F58</f>
        <v>1504.22</v>
      </c>
      <c r="G38" s="68">
        <f t="shared" si="6"/>
        <v>67.37179401949183</v>
      </c>
      <c r="H38" s="43">
        <f>H39+H41+H43+H45+H47+H50+H54+H56+H58</f>
        <v>1013.42</v>
      </c>
    </row>
    <row r="39" spans="1:12" x14ac:dyDescent="0.25">
      <c r="A39" s="42" t="s">
        <v>46</v>
      </c>
      <c r="B39" s="37" t="s">
        <v>10</v>
      </c>
      <c r="C39" s="34" t="s">
        <v>48</v>
      </c>
      <c r="D39" s="34" t="s">
        <v>12</v>
      </c>
      <c r="E39" s="34" t="s">
        <v>8</v>
      </c>
      <c r="F39" s="43">
        <f>F40</f>
        <v>784.22</v>
      </c>
      <c r="G39" s="68">
        <f t="shared" si="6"/>
        <v>66.499196654000144</v>
      </c>
      <c r="H39" s="43">
        <f>H40</f>
        <v>521.5</v>
      </c>
    </row>
    <row r="40" spans="1:12" x14ac:dyDescent="0.25">
      <c r="A40" s="16" t="s">
        <v>13</v>
      </c>
      <c r="B40" s="28" t="s">
        <v>10</v>
      </c>
      <c r="C40" s="12" t="s">
        <v>48</v>
      </c>
      <c r="D40" s="12" t="s">
        <v>76</v>
      </c>
      <c r="E40" s="12" t="s">
        <v>20</v>
      </c>
      <c r="F40" s="18">
        <v>784.22</v>
      </c>
      <c r="G40" s="66">
        <f t="shared" si="6"/>
        <v>66.499196654000144</v>
      </c>
      <c r="H40" s="18">
        <v>521.5</v>
      </c>
    </row>
    <row r="41" spans="1:12" x14ac:dyDescent="0.25">
      <c r="A41" s="42" t="s">
        <v>47</v>
      </c>
      <c r="B41" s="37" t="s">
        <v>10</v>
      </c>
      <c r="C41" s="34" t="s">
        <v>48</v>
      </c>
      <c r="D41" s="34" t="s">
        <v>12</v>
      </c>
      <c r="E41" s="34" t="s">
        <v>8</v>
      </c>
      <c r="F41" s="43">
        <f>F42</f>
        <v>500</v>
      </c>
      <c r="G41" s="68">
        <f t="shared" si="6"/>
        <v>65.018000000000001</v>
      </c>
      <c r="H41" s="43">
        <f>H42</f>
        <v>325.08999999999997</v>
      </c>
    </row>
    <row r="42" spans="1:12" ht="38.25" x14ac:dyDescent="0.25">
      <c r="A42" s="16" t="s">
        <v>18</v>
      </c>
      <c r="B42" s="28" t="s">
        <v>10</v>
      </c>
      <c r="C42" s="12" t="s">
        <v>48</v>
      </c>
      <c r="D42" s="12" t="s">
        <v>77</v>
      </c>
      <c r="E42" s="12" t="s">
        <v>20</v>
      </c>
      <c r="F42" s="18">
        <v>500</v>
      </c>
      <c r="G42" s="66">
        <f t="shared" si="6"/>
        <v>65.018000000000001</v>
      </c>
      <c r="H42" s="18">
        <v>325.08999999999997</v>
      </c>
    </row>
    <row r="43" spans="1:12" ht="38.25" x14ac:dyDescent="0.25">
      <c r="A43" s="44" t="s">
        <v>78</v>
      </c>
      <c r="B43" s="37" t="s">
        <v>10</v>
      </c>
      <c r="C43" s="34" t="s">
        <v>48</v>
      </c>
      <c r="D43" s="34" t="s">
        <v>12</v>
      </c>
      <c r="E43" s="34" t="s">
        <v>8</v>
      </c>
      <c r="F43" s="43">
        <v>0</v>
      </c>
      <c r="G43" s="43">
        <v>0</v>
      </c>
      <c r="H43" s="43">
        <v>0</v>
      </c>
    </row>
    <row r="44" spans="1:12" ht="38.25" x14ac:dyDescent="0.25">
      <c r="A44" s="16" t="s">
        <v>18</v>
      </c>
      <c r="B44" s="28" t="s">
        <v>10</v>
      </c>
      <c r="C44" s="12" t="s">
        <v>48</v>
      </c>
      <c r="D44" s="12" t="s">
        <v>79</v>
      </c>
      <c r="E44" s="12" t="s">
        <v>20</v>
      </c>
      <c r="F44" s="18">
        <v>0</v>
      </c>
      <c r="G44" s="69">
        <v>0</v>
      </c>
      <c r="H44" s="18">
        <v>0</v>
      </c>
    </row>
    <row r="45" spans="1:12" x14ac:dyDescent="0.25">
      <c r="A45" s="44" t="s">
        <v>80</v>
      </c>
      <c r="B45" s="37" t="s">
        <v>10</v>
      </c>
      <c r="C45" s="34" t="s">
        <v>48</v>
      </c>
      <c r="D45" s="34" t="s">
        <v>12</v>
      </c>
      <c r="E45" s="34" t="s">
        <v>8</v>
      </c>
      <c r="F45" s="43">
        <v>0</v>
      </c>
      <c r="G45" s="43">
        <v>0</v>
      </c>
      <c r="H45" s="43">
        <v>0</v>
      </c>
    </row>
    <row r="46" spans="1:12" ht="24.75" customHeight="1" x14ac:dyDescent="0.25">
      <c r="A46" s="16" t="s">
        <v>18</v>
      </c>
      <c r="B46" s="28" t="s">
        <v>10</v>
      </c>
      <c r="C46" s="12" t="s">
        <v>48</v>
      </c>
      <c r="D46" s="12" t="s">
        <v>81</v>
      </c>
      <c r="E46" s="12" t="s">
        <v>20</v>
      </c>
      <c r="F46" s="18">
        <v>0</v>
      </c>
      <c r="G46" s="69">
        <v>0</v>
      </c>
      <c r="H46" s="18">
        <v>0</v>
      </c>
    </row>
    <row r="47" spans="1:12" ht="24.75" customHeight="1" x14ac:dyDescent="0.25">
      <c r="A47" s="44" t="s">
        <v>82</v>
      </c>
      <c r="B47" s="37" t="s">
        <v>10</v>
      </c>
      <c r="C47" s="34" t="s">
        <v>48</v>
      </c>
      <c r="D47" s="34" t="s">
        <v>12</v>
      </c>
      <c r="E47" s="34" t="s">
        <v>8</v>
      </c>
      <c r="F47" s="43">
        <f>F49+F48</f>
        <v>10</v>
      </c>
      <c r="G47" s="43">
        <f>H47/F47*100</f>
        <v>100</v>
      </c>
      <c r="H47" s="43">
        <f>H49+H48</f>
        <v>10</v>
      </c>
      <c r="L47" s="59"/>
    </row>
    <row r="48" spans="1:12" ht="25.5" customHeight="1" x14ac:dyDescent="0.25">
      <c r="A48" s="16" t="s">
        <v>18</v>
      </c>
      <c r="B48" s="28" t="s">
        <v>10</v>
      </c>
      <c r="C48" s="12" t="s">
        <v>48</v>
      </c>
      <c r="D48" s="12" t="s">
        <v>83</v>
      </c>
      <c r="E48" s="12" t="s">
        <v>50</v>
      </c>
      <c r="F48" s="18">
        <v>0</v>
      </c>
      <c r="G48" s="58">
        <v>0</v>
      </c>
      <c r="H48" s="18">
        <v>0</v>
      </c>
    </row>
    <row r="49" spans="1:12" ht="24" customHeight="1" x14ac:dyDescent="0.25">
      <c r="A49" s="16" t="s">
        <v>18</v>
      </c>
      <c r="B49" s="28" t="s">
        <v>10</v>
      </c>
      <c r="C49" s="12" t="s">
        <v>48</v>
      </c>
      <c r="D49" s="12" t="s">
        <v>83</v>
      </c>
      <c r="E49" s="12" t="s">
        <v>20</v>
      </c>
      <c r="F49" s="18">
        <v>10</v>
      </c>
      <c r="G49" s="58">
        <f t="shared" ref="G49" si="7">H49/F49*100</f>
        <v>100</v>
      </c>
      <c r="H49" s="18">
        <v>10</v>
      </c>
    </row>
    <row r="50" spans="1:12" ht="24.75" customHeight="1" x14ac:dyDescent="0.25">
      <c r="A50" s="39" t="s">
        <v>49</v>
      </c>
      <c r="B50" s="37" t="s">
        <v>10</v>
      </c>
      <c r="C50" s="45" t="s">
        <v>48</v>
      </c>
      <c r="D50" s="34" t="s">
        <v>12</v>
      </c>
      <c r="E50" s="34" t="s">
        <v>8</v>
      </c>
      <c r="F50" s="41">
        <f>F53+F52+F51</f>
        <v>210</v>
      </c>
      <c r="G50" s="65">
        <f>H50/F50*100</f>
        <v>74.680952380952391</v>
      </c>
      <c r="H50" s="41">
        <f>H53+H52+H51</f>
        <v>156.83000000000001</v>
      </c>
    </row>
    <row r="51" spans="1:12" ht="24.75" customHeight="1" x14ac:dyDescent="0.25">
      <c r="A51" s="25" t="s">
        <v>18</v>
      </c>
      <c r="B51" s="28">
        <v>803</v>
      </c>
      <c r="C51" s="12" t="s">
        <v>48</v>
      </c>
      <c r="D51" s="12" t="s">
        <v>83</v>
      </c>
      <c r="E51" s="12" t="s">
        <v>50</v>
      </c>
      <c r="F51" s="17">
        <v>0</v>
      </c>
      <c r="G51" s="70">
        <v>0</v>
      </c>
      <c r="H51" s="17">
        <v>0</v>
      </c>
      <c r="I51" s="60"/>
      <c r="J51" s="60"/>
      <c r="K51" s="60"/>
      <c r="L51" s="60"/>
    </row>
    <row r="52" spans="1:12" ht="24" customHeight="1" x14ac:dyDescent="0.25">
      <c r="A52" s="25" t="s">
        <v>18</v>
      </c>
      <c r="B52" s="28">
        <v>803</v>
      </c>
      <c r="C52" s="12" t="s">
        <v>48</v>
      </c>
      <c r="D52" s="12" t="s">
        <v>83</v>
      </c>
      <c r="E52" s="12" t="s">
        <v>20</v>
      </c>
      <c r="F52" s="17">
        <v>0</v>
      </c>
      <c r="G52" s="70">
        <v>0</v>
      </c>
      <c r="H52" s="17">
        <v>0</v>
      </c>
    </row>
    <row r="53" spans="1:12" ht="24" customHeight="1" x14ac:dyDescent="0.25">
      <c r="A53" s="25" t="s">
        <v>18</v>
      </c>
      <c r="B53" s="28">
        <v>803</v>
      </c>
      <c r="C53" s="12" t="s">
        <v>48</v>
      </c>
      <c r="D53" s="12" t="s">
        <v>84</v>
      </c>
      <c r="E53" s="12" t="s">
        <v>20</v>
      </c>
      <c r="F53" s="17">
        <v>210</v>
      </c>
      <c r="G53" s="76">
        <f t="shared" ref="G53" si="8">H53/F53*100</f>
        <v>74.680952380952391</v>
      </c>
      <c r="H53" s="17">
        <v>156.83000000000001</v>
      </c>
    </row>
    <row r="54" spans="1:12" ht="38.25" customHeight="1" x14ac:dyDescent="0.25">
      <c r="A54" s="39" t="s">
        <v>51</v>
      </c>
      <c r="B54" s="37" t="s">
        <v>10</v>
      </c>
      <c r="C54" s="45" t="s">
        <v>48</v>
      </c>
      <c r="D54" s="34" t="s">
        <v>12</v>
      </c>
      <c r="E54" s="34" t="s">
        <v>8</v>
      </c>
      <c r="F54" s="41">
        <v>0</v>
      </c>
      <c r="G54" s="41">
        <v>0</v>
      </c>
      <c r="H54" s="41">
        <v>0</v>
      </c>
    </row>
    <row r="55" spans="1:12" ht="28.5" customHeight="1" x14ac:dyDescent="0.25">
      <c r="A55" s="25" t="s">
        <v>18</v>
      </c>
      <c r="B55" s="28" t="s">
        <v>10</v>
      </c>
      <c r="C55" s="12" t="s">
        <v>48</v>
      </c>
      <c r="D55" s="12" t="s">
        <v>52</v>
      </c>
      <c r="E55" s="12" t="s">
        <v>20</v>
      </c>
      <c r="F55" s="17">
        <v>0</v>
      </c>
      <c r="G55" s="69">
        <v>0</v>
      </c>
      <c r="H55" s="17">
        <v>0</v>
      </c>
    </row>
    <row r="56" spans="1:12" ht="35.25" customHeight="1" x14ac:dyDescent="0.25">
      <c r="A56" s="39" t="s">
        <v>51</v>
      </c>
      <c r="B56" s="37" t="s">
        <v>10</v>
      </c>
      <c r="C56" s="45" t="s">
        <v>48</v>
      </c>
      <c r="D56" s="34" t="s">
        <v>12</v>
      </c>
      <c r="E56" s="34" t="s">
        <v>8</v>
      </c>
      <c r="F56" s="41">
        <v>0</v>
      </c>
      <c r="G56" s="41">
        <v>0</v>
      </c>
      <c r="H56" s="41">
        <v>0</v>
      </c>
    </row>
    <row r="57" spans="1:12" ht="28.5" customHeight="1" x14ac:dyDescent="0.25">
      <c r="A57" s="25" t="s">
        <v>18</v>
      </c>
      <c r="B57" s="28" t="s">
        <v>10</v>
      </c>
      <c r="C57" s="12" t="s">
        <v>48</v>
      </c>
      <c r="D57" s="12" t="s">
        <v>85</v>
      </c>
      <c r="E57" s="12" t="s">
        <v>20</v>
      </c>
      <c r="F57" s="17">
        <v>0</v>
      </c>
      <c r="G57" s="69">
        <v>0</v>
      </c>
      <c r="H57" s="17">
        <v>0</v>
      </c>
    </row>
    <row r="58" spans="1:12" ht="34.5" customHeight="1" x14ac:dyDescent="0.25">
      <c r="A58" s="39" t="s">
        <v>86</v>
      </c>
      <c r="B58" s="37" t="s">
        <v>10</v>
      </c>
      <c r="C58" s="45" t="s">
        <v>48</v>
      </c>
      <c r="D58" s="34" t="s">
        <v>12</v>
      </c>
      <c r="E58" s="34" t="s">
        <v>8</v>
      </c>
      <c r="F58" s="41">
        <v>0</v>
      </c>
      <c r="G58" s="41">
        <v>0</v>
      </c>
      <c r="H58" s="41">
        <v>0</v>
      </c>
    </row>
    <row r="59" spans="1:12" ht="27.75" customHeight="1" x14ac:dyDescent="0.25">
      <c r="A59" s="25" t="s">
        <v>18</v>
      </c>
      <c r="B59" s="28" t="s">
        <v>10</v>
      </c>
      <c r="C59" s="12" t="s">
        <v>48</v>
      </c>
      <c r="D59" s="12" t="s">
        <v>87</v>
      </c>
      <c r="E59" s="12" t="s">
        <v>20</v>
      </c>
      <c r="F59" s="17">
        <v>0</v>
      </c>
      <c r="G59" s="69">
        <v>0</v>
      </c>
      <c r="H59" s="17">
        <v>0</v>
      </c>
    </row>
    <row r="60" spans="1:12" ht="39" customHeight="1" x14ac:dyDescent="0.25">
      <c r="A60" s="39" t="s">
        <v>53</v>
      </c>
      <c r="B60" s="37" t="s">
        <v>10</v>
      </c>
      <c r="C60" s="45" t="s">
        <v>54</v>
      </c>
      <c r="D60" s="34" t="s">
        <v>12</v>
      </c>
      <c r="E60" s="34" t="s">
        <v>8</v>
      </c>
      <c r="F60" s="41">
        <v>8</v>
      </c>
      <c r="G60" s="41">
        <f t="shared" ref="G60:G65" si="9">H60/F60*100</f>
        <v>100</v>
      </c>
      <c r="H60" s="41">
        <v>8</v>
      </c>
    </row>
    <row r="61" spans="1:12" ht="24.75" customHeight="1" x14ac:dyDescent="0.25">
      <c r="A61" s="25" t="s">
        <v>18</v>
      </c>
      <c r="B61" s="28" t="s">
        <v>10</v>
      </c>
      <c r="C61" s="12" t="s">
        <v>54</v>
      </c>
      <c r="D61" s="12" t="s">
        <v>88</v>
      </c>
      <c r="E61" s="12" t="s">
        <v>20</v>
      </c>
      <c r="F61" s="17">
        <v>8</v>
      </c>
      <c r="G61" s="70">
        <f t="shared" si="9"/>
        <v>100</v>
      </c>
      <c r="H61" s="17">
        <v>8</v>
      </c>
    </row>
    <row r="62" spans="1:12" x14ac:dyDescent="0.25">
      <c r="A62" s="46" t="s">
        <v>55</v>
      </c>
      <c r="B62" s="37">
        <v>803</v>
      </c>
      <c r="C62" s="33" t="s">
        <v>56</v>
      </c>
      <c r="D62" s="34" t="s">
        <v>12</v>
      </c>
      <c r="E62" s="34" t="s">
        <v>8</v>
      </c>
      <c r="F62" s="41">
        <f>F64+F63</f>
        <v>1560.72</v>
      </c>
      <c r="G62" s="65">
        <f t="shared" si="9"/>
        <v>58.340381362448099</v>
      </c>
      <c r="H62" s="41">
        <f>H64+H63</f>
        <v>910.53</v>
      </c>
    </row>
    <row r="63" spans="1:12" ht="25.5" x14ac:dyDescent="0.25">
      <c r="A63" s="30" t="s">
        <v>57</v>
      </c>
      <c r="B63" s="28">
        <v>803</v>
      </c>
      <c r="C63" s="12" t="s">
        <v>56</v>
      </c>
      <c r="D63" s="12" t="s">
        <v>58</v>
      </c>
      <c r="E63" s="31" t="s">
        <v>59</v>
      </c>
      <c r="F63" s="17">
        <v>1550.82</v>
      </c>
      <c r="G63" s="76">
        <f t="shared" si="9"/>
        <v>58.712809997291757</v>
      </c>
      <c r="H63" s="17">
        <v>910.53</v>
      </c>
    </row>
    <row r="64" spans="1:12" ht="40.5" customHeight="1" x14ac:dyDescent="0.25">
      <c r="A64" s="75" t="s">
        <v>98</v>
      </c>
      <c r="B64" s="28">
        <v>803</v>
      </c>
      <c r="C64" s="12" t="s">
        <v>56</v>
      </c>
      <c r="D64" s="12" t="s">
        <v>99</v>
      </c>
      <c r="E64" s="31" t="s">
        <v>59</v>
      </c>
      <c r="F64" s="17">
        <v>9.9</v>
      </c>
      <c r="G64" s="76">
        <f t="shared" si="9"/>
        <v>0</v>
      </c>
      <c r="H64" s="17">
        <v>0</v>
      </c>
    </row>
    <row r="65" spans="1:8" ht="51" x14ac:dyDescent="0.25">
      <c r="A65" s="42" t="s">
        <v>60</v>
      </c>
      <c r="B65" s="37">
        <v>803</v>
      </c>
      <c r="C65" s="34" t="s">
        <v>89</v>
      </c>
      <c r="D65" s="34" t="s">
        <v>12</v>
      </c>
      <c r="E65" s="34" t="s">
        <v>8</v>
      </c>
      <c r="F65" s="41">
        <f>F67+F66</f>
        <v>10</v>
      </c>
      <c r="G65" s="47">
        <f t="shared" si="9"/>
        <v>0</v>
      </c>
      <c r="H65" s="41">
        <f>H67+H66</f>
        <v>0</v>
      </c>
    </row>
    <row r="66" spans="1:8" ht="38.25" x14ac:dyDescent="0.25">
      <c r="A66" s="16" t="s">
        <v>18</v>
      </c>
      <c r="B66" s="61">
        <v>803</v>
      </c>
      <c r="C66" s="12" t="s">
        <v>61</v>
      </c>
      <c r="D66" s="14">
        <v>8980500190</v>
      </c>
      <c r="E66" s="14">
        <v>244</v>
      </c>
      <c r="F66" s="17">
        <v>0</v>
      </c>
      <c r="G66" s="71">
        <v>0</v>
      </c>
      <c r="H66" s="17">
        <v>0</v>
      </c>
    </row>
    <row r="67" spans="1:8" ht="38.25" x14ac:dyDescent="0.25">
      <c r="A67" s="16" t="s">
        <v>18</v>
      </c>
      <c r="B67" s="61">
        <v>803</v>
      </c>
      <c r="C67" s="12" t="s">
        <v>89</v>
      </c>
      <c r="D67" s="14">
        <v>8980500190</v>
      </c>
      <c r="E67" s="14">
        <v>244</v>
      </c>
      <c r="F67" s="17">
        <v>10</v>
      </c>
      <c r="G67" s="71">
        <f>H67/F67*100</f>
        <v>0</v>
      </c>
      <c r="H67" s="17">
        <v>0</v>
      </c>
    </row>
    <row r="68" spans="1:8" ht="38.25" x14ac:dyDescent="0.25">
      <c r="A68" s="42" t="s">
        <v>62</v>
      </c>
      <c r="B68" s="37" t="s">
        <v>10</v>
      </c>
      <c r="C68" s="34" t="s">
        <v>63</v>
      </c>
      <c r="D68" s="34" t="s">
        <v>12</v>
      </c>
      <c r="E68" s="34" t="s">
        <v>8</v>
      </c>
      <c r="F68" s="41">
        <f>F69</f>
        <v>10</v>
      </c>
      <c r="G68" s="47">
        <f>H68/F68*100</f>
        <v>0</v>
      </c>
      <c r="H68" s="41">
        <f>H69</f>
        <v>0</v>
      </c>
    </row>
    <row r="69" spans="1:8" ht="38.25" x14ac:dyDescent="0.25">
      <c r="A69" s="16" t="s">
        <v>18</v>
      </c>
      <c r="B69" s="62">
        <v>803</v>
      </c>
      <c r="C69" s="12">
        <v>1101</v>
      </c>
      <c r="D69" s="14">
        <v>8981000190</v>
      </c>
      <c r="E69" s="14">
        <v>244</v>
      </c>
      <c r="F69" s="15">
        <v>10</v>
      </c>
      <c r="G69" s="71">
        <f>H69/F69*100</f>
        <v>0</v>
      </c>
      <c r="H69" s="15">
        <v>0</v>
      </c>
    </row>
    <row r="70" spans="1:8" x14ac:dyDescent="0.25">
      <c r="A70" s="20" t="s">
        <v>64</v>
      </c>
      <c r="B70" s="26"/>
      <c r="C70" s="19"/>
      <c r="D70" s="22"/>
      <c r="E70" s="21"/>
      <c r="F70" s="27">
        <f>F12+F38+F60+F62+F65+F68</f>
        <v>9280.7999999999993</v>
      </c>
      <c r="G70" s="63">
        <f>H70/F70*100</f>
        <v>67.281699853460907</v>
      </c>
      <c r="H70" s="27">
        <f>H12+H38+H60+H62+H65+H68</f>
        <v>6244.28</v>
      </c>
    </row>
  </sheetData>
  <mergeCells count="9">
    <mergeCell ref="A6:K6"/>
    <mergeCell ref="A7:L7"/>
    <mergeCell ref="A8:A9"/>
    <mergeCell ref="B8:H8"/>
    <mergeCell ref="A10:A11"/>
    <mergeCell ref="C10:E10"/>
    <mergeCell ref="F10:F11"/>
    <mergeCell ref="G10:G11"/>
    <mergeCell ref="H10:H11"/>
  </mergeCells>
  <pageMargins left="0.7" right="0.7" top="0.75" bottom="0.75" header="0.3" footer="0.3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прил6</vt:lpstr>
      <vt:lpstr>прил 6 за 9 мес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cp:lastPrinted>2016-10-19T09:29:16Z</cp:lastPrinted>
  <dcterms:created xsi:type="dcterms:W3CDTF">2016-07-20T10:28:34Z</dcterms:created>
  <dcterms:modified xsi:type="dcterms:W3CDTF">2016-10-21T04:00:55Z</dcterms:modified>
</cp:coreProperties>
</file>