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1295" windowHeight="4815"/>
  </bookViews>
  <sheets>
    <sheet name="прил6" sheetId="6" r:id="rId1"/>
    <sheet name="прил6 за 9мес" sheetId="12" r:id="rId2"/>
  </sheets>
  <calcPr calcId="145621"/>
</workbook>
</file>

<file path=xl/calcChain.xml><?xml version="1.0" encoding="utf-8"?>
<calcChain xmlns="http://schemas.openxmlformats.org/spreadsheetml/2006/main">
  <c r="G72" i="12" l="1"/>
  <c r="H71" i="12"/>
  <c r="G71" i="12"/>
  <c r="F71" i="12"/>
  <c r="G70" i="12"/>
  <c r="G68" i="12" s="1"/>
  <c r="G69" i="12"/>
  <c r="H68" i="12"/>
  <c r="F68" i="12"/>
  <c r="G67" i="12"/>
  <c r="G66" i="12"/>
  <c r="H65" i="12"/>
  <c r="F65" i="12"/>
  <c r="G64" i="12"/>
  <c r="H63" i="12"/>
  <c r="G63" i="12"/>
  <c r="F63" i="12"/>
  <c r="G62" i="12"/>
  <c r="H61" i="12"/>
  <c r="H41" i="12" s="1"/>
  <c r="G61" i="12"/>
  <c r="F61" i="12"/>
  <c r="G60" i="12"/>
  <c r="H59" i="12"/>
  <c r="G59" i="12"/>
  <c r="F59" i="12"/>
  <c r="G58" i="12"/>
  <c r="H57" i="12"/>
  <c r="G57" i="12"/>
  <c r="F57" i="12"/>
  <c r="G56" i="12"/>
  <c r="G55" i="12"/>
  <c r="G53" i="12" s="1"/>
  <c r="G54" i="12"/>
  <c r="H53" i="12"/>
  <c r="F53" i="12"/>
  <c r="G52" i="12"/>
  <c r="G50" i="12" s="1"/>
  <c r="G51" i="12"/>
  <c r="H50" i="12"/>
  <c r="F50" i="12"/>
  <c r="G49" i="12"/>
  <c r="H48" i="12"/>
  <c r="G48" i="12"/>
  <c r="F48" i="12"/>
  <c r="G47" i="12"/>
  <c r="H46" i="12"/>
  <c r="G46" i="12"/>
  <c r="F46" i="12"/>
  <c r="G45" i="12"/>
  <c r="H44" i="12"/>
  <c r="G44" i="12"/>
  <c r="F44" i="12"/>
  <c r="G43" i="12"/>
  <c r="H42" i="12"/>
  <c r="G42" i="12"/>
  <c r="F42" i="12"/>
  <c r="F41" i="12"/>
  <c r="G40" i="12"/>
  <c r="H39" i="12"/>
  <c r="G39" i="12"/>
  <c r="F39" i="12"/>
  <c r="G38" i="12"/>
  <c r="H37" i="12"/>
  <c r="G37" i="12"/>
  <c r="F37" i="12"/>
  <c r="G36" i="12"/>
  <c r="H35" i="12"/>
  <c r="G35" i="12"/>
  <c r="F35" i="12"/>
  <c r="G34" i="12"/>
  <c r="G33" i="12"/>
  <c r="G31" i="12" s="1"/>
  <c r="G32" i="12"/>
  <c r="H31" i="12"/>
  <c r="F31" i="12"/>
  <c r="G30" i="12"/>
  <c r="G26" i="12" s="1"/>
  <c r="G29" i="12"/>
  <c r="G28" i="12"/>
  <c r="G27" i="12"/>
  <c r="H26" i="12"/>
  <c r="F26" i="12"/>
  <c r="G25" i="12"/>
  <c r="G24" i="12"/>
  <c r="G23" i="12"/>
  <c r="G22" i="12"/>
  <c r="H21" i="12"/>
  <c r="F21" i="12"/>
  <c r="G20" i="12"/>
  <c r="G19" i="12"/>
  <c r="H18" i="12"/>
  <c r="G18" i="12"/>
  <c r="F18" i="12"/>
  <c r="G17" i="12"/>
  <c r="G13" i="12" s="1"/>
  <c r="G16" i="12"/>
  <c r="G15" i="12"/>
  <c r="G14" i="12"/>
  <c r="H13" i="12"/>
  <c r="F13" i="12"/>
  <c r="F12" i="12" l="1"/>
  <c r="F73" i="12" s="1"/>
  <c r="H12" i="12"/>
  <c r="H73" i="12" s="1"/>
  <c r="G21" i="12"/>
  <c r="G65" i="12"/>
  <c r="G41" i="12"/>
  <c r="G12" i="12"/>
  <c r="G73" i="12" s="1"/>
  <c r="G71" i="6"/>
  <c r="G70" i="6" s="1"/>
  <c r="H70" i="6"/>
  <c r="F70" i="6"/>
  <c r="G69" i="6"/>
  <c r="G68" i="6"/>
  <c r="H67" i="6"/>
  <c r="F67" i="6"/>
  <c r="G66" i="6"/>
  <c r="H65" i="6"/>
  <c r="G65" i="6"/>
  <c r="F65" i="6"/>
  <c r="G64" i="6"/>
  <c r="H63" i="6"/>
  <c r="G63" i="6"/>
  <c r="F63" i="6"/>
  <c r="G62" i="6"/>
  <c r="H61" i="6"/>
  <c r="G61" i="6"/>
  <c r="F61" i="6"/>
  <c r="G60" i="6"/>
  <c r="H59" i="6"/>
  <c r="G59" i="6"/>
  <c r="F59" i="6"/>
  <c r="G58" i="6"/>
  <c r="H57" i="6"/>
  <c r="G57" i="6"/>
  <c r="F57" i="6"/>
  <c r="G56" i="6"/>
  <c r="G55" i="6"/>
  <c r="G54" i="6"/>
  <c r="H53" i="6"/>
  <c r="F53" i="6"/>
  <c r="G52" i="6"/>
  <c r="G51" i="6"/>
  <c r="H50" i="6"/>
  <c r="F50" i="6"/>
  <c r="G49" i="6"/>
  <c r="G48" i="6" s="1"/>
  <c r="H48" i="6"/>
  <c r="F48" i="6"/>
  <c r="G47" i="6"/>
  <c r="G46" i="6" s="1"/>
  <c r="H46" i="6"/>
  <c r="F46" i="6"/>
  <c r="G45" i="6"/>
  <c r="G44" i="6" s="1"/>
  <c r="H44" i="6"/>
  <c r="F44" i="6"/>
  <c r="G43" i="6"/>
  <c r="G42" i="6" s="1"/>
  <c r="H42" i="6"/>
  <c r="F42" i="6"/>
  <c r="G40" i="6"/>
  <c r="G39" i="6" s="1"/>
  <c r="H39" i="6"/>
  <c r="H12" i="6" s="1"/>
  <c r="F39" i="6"/>
  <c r="G38" i="6"/>
  <c r="G37" i="6" s="1"/>
  <c r="H37" i="6"/>
  <c r="F37" i="6"/>
  <c r="G36" i="6"/>
  <c r="G35" i="6" s="1"/>
  <c r="H35" i="6"/>
  <c r="F35" i="6"/>
  <c r="G34" i="6"/>
  <c r="G33" i="6"/>
  <c r="G32" i="6"/>
  <c r="H31" i="6"/>
  <c r="F31" i="6"/>
  <c r="G30" i="6"/>
  <c r="G29" i="6"/>
  <c r="G28" i="6"/>
  <c r="G27" i="6"/>
  <c r="H26" i="6"/>
  <c r="F26" i="6"/>
  <c r="G25" i="6"/>
  <c r="G24" i="6"/>
  <c r="G23" i="6"/>
  <c r="G22" i="6"/>
  <c r="H21" i="6"/>
  <c r="F21" i="6"/>
  <c r="G20" i="6"/>
  <c r="G19" i="6"/>
  <c r="H18" i="6"/>
  <c r="F18" i="6"/>
  <c r="G17" i="6"/>
  <c r="G16" i="6"/>
  <c r="G15" i="6"/>
  <c r="G14" i="6"/>
  <c r="H13" i="6"/>
  <c r="F13" i="6"/>
  <c r="F12" i="6"/>
  <c r="G18" i="6" l="1"/>
  <c r="G21" i="6"/>
  <c r="G26" i="6"/>
  <c r="G31" i="6"/>
  <c r="G50" i="6"/>
  <c r="G53" i="6"/>
  <c r="G67" i="6"/>
  <c r="G41" i="6"/>
  <c r="F41" i="6"/>
  <c r="F72" i="6" s="1"/>
  <c r="G13" i="6"/>
  <c r="G12" i="6" s="1"/>
  <c r="G72" i="6" s="1"/>
  <c r="H41" i="6"/>
  <c r="H72" i="6"/>
</calcChain>
</file>

<file path=xl/sharedStrings.xml><?xml version="1.0" encoding="utf-8"?>
<sst xmlns="http://schemas.openxmlformats.org/spreadsheetml/2006/main" count="601" uniqueCount="104">
  <si>
    <t>000</t>
  </si>
  <si>
    <t>0000</t>
  </si>
  <si>
    <t>Наименование показателя</t>
  </si>
  <si>
    <t>Код расходов по бюджетной</t>
  </si>
  <si>
    <t>КВСР</t>
  </si>
  <si>
    <t>ФКР</t>
  </si>
  <si>
    <t>КЦСР</t>
  </si>
  <si>
    <t>КВР</t>
  </si>
  <si>
    <t>0000000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</si>
  <si>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 </t>
  </si>
  <si>
    <t>803</t>
  </si>
  <si>
    <t>0103</t>
  </si>
  <si>
    <t>0000000000</t>
  </si>
  <si>
    <t>Фонд оплаты труда и страховые взносы</t>
  </si>
  <si>
    <t>7950100110</t>
  </si>
  <si>
    <t>121</t>
  </si>
  <si>
    <t>Начислени я на выплаты труда</t>
  </si>
  <si>
    <t>129</t>
  </si>
  <si>
    <t>Прочая закупка товаров, работ и услуг для государственных (муниципальных) нужд</t>
  </si>
  <si>
    <t>7950100190</t>
  </si>
  <si>
    <t>244</t>
  </si>
  <si>
    <t>Прочие расходы</t>
  </si>
  <si>
    <t>831</t>
  </si>
  <si>
    <t>0104</t>
  </si>
  <si>
    <t>7850100110</t>
  </si>
  <si>
    <t>Руководство и управление в сфере установленных функций органов государственной власти и муниципальных образований</t>
  </si>
  <si>
    <t>.0000000</t>
  </si>
  <si>
    <t>.000</t>
  </si>
  <si>
    <t>7860100110</t>
  </si>
  <si>
    <t>Закупка товаров, работ и услуг в сфере информациооно-коммуникационных технологий</t>
  </si>
  <si>
    <t>.0104</t>
  </si>
  <si>
    <t>7860100190</t>
  </si>
  <si>
    <t>Уплата налога на имущество организаций и земельного налога</t>
  </si>
  <si>
    <t>Уплата прочих налогов, сборов и иных платежей</t>
  </si>
  <si>
    <t>Резервный Фонд</t>
  </si>
  <si>
    <t>0111</t>
  </si>
  <si>
    <t>9750004000</t>
  </si>
  <si>
    <t>870</t>
  </si>
  <si>
    <t>0113</t>
  </si>
  <si>
    <t>8670100110</t>
  </si>
  <si>
    <t>111</t>
  </si>
  <si>
    <t>119</t>
  </si>
  <si>
    <t>9700176050</t>
  </si>
  <si>
    <t>Целевые городские программы "Профилактика эктремизма и терроризма городского поселения" и "Профилактика преступлений и правонарушений в городском поселении"</t>
  </si>
  <si>
    <t>0309</t>
  </si>
  <si>
    <t>Целевая городская программа "Пожарная безопасность и защита населения городского поселения"</t>
  </si>
  <si>
    <t>8980600190</t>
  </si>
  <si>
    <t>Целевая городская программа развития субъектов малого и среднего предпринимательства в городском поселении</t>
  </si>
  <si>
    <t>0412</t>
  </si>
  <si>
    <t>8980800190</t>
  </si>
  <si>
    <t>Жилищно-коммунальное хозяйство</t>
  </si>
  <si>
    <t>0503</t>
  </si>
  <si>
    <t>8980100190</t>
  </si>
  <si>
    <t>Уличное освещение</t>
  </si>
  <si>
    <t>8980200190</t>
  </si>
  <si>
    <t>Прочие мероприятия по благоустройству городских округов и поселений</t>
  </si>
  <si>
    <t>8980400190</t>
  </si>
  <si>
    <t>8980500190</t>
  </si>
  <si>
    <t>Целевая городская программа "Совершенствование дорожного строительства"</t>
  </si>
  <si>
    <t>0757014000</t>
  </si>
  <si>
    <t>Целевая городская программа "Патриотическое воспитание молодежи и школьников"</t>
  </si>
  <si>
    <t>0707</t>
  </si>
  <si>
    <t>8981100190</t>
  </si>
  <si>
    <t>Культура и киноматография</t>
  </si>
  <si>
    <t>0801</t>
  </si>
  <si>
    <t>Субсидии на выполнение государственного задания</t>
  </si>
  <si>
    <t>8870000590</t>
  </si>
  <si>
    <t>611</t>
  </si>
  <si>
    <t>Целевая городская программа "Профилактика бешенства среди животных и людей городского поселения"</t>
  </si>
  <si>
    <t>0909</t>
  </si>
  <si>
    <t>Целевая городская программа "Концепция формирования здорового образа жизни"</t>
  </si>
  <si>
    <t>1101</t>
  </si>
  <si>
    <t>Итого</t>
  </si>
  <si>
    <t>Утвержденный план на 2016 год</t>
  </si>
  <si>
    <t>Сумма изменная на 1 полугодие 2016г</t>
  </si>
  <si>
    <t>Разница %</t>
  </si>
  <si>
    <t>806</t>
  </si>
  <si>
    <t>Начисления на выплаты труда</t>
  </si>
  <si>
    <t>800</t>
  </si>
  <si>
    <t>Другие общегосударственные вопросы</t>
  </si>
  <si>
    <t>8980200590</t>
  </si>
  <si>
    <t>Сторительство и содержание автомобильных дорог и инженерных сооружений на них в границах</t>
  </si>
  <si>
    <t>Озеленение</t>
  </si>
  <si>
    <t>8980300190</t>
  </si>
  <si>
    <t>Организация и содержание мест захоронения</t>
  </si>
  <si>
    <t>222</t>
  </si>
  <si>
    <t>0940100190</t>
  </si>
  <si>
    <t>Целевая городская программа "О транспортной безопасности городского поселения"</t>
  </si>
  <si>
    <t>8680175050</t>
  </si>
  <si>
    <t>0902</t>
  </si>
  <si>
    <t>Всего по аппарату управлению</t>
  </si>
  <si>
    <t>Всего по благоустройству</t>
  </si>
  <si>
    <t>Приложение 6</t>
  </si>
  <si>
    <t>Ведомственная структура расходов по главам бюджетных асигнований городского поселения "город Туран Пий-Хемского района Республики Тыва" за 1 полугодие 2016 год и плановый период на 2017-2018 годов</t>
  </si>
  <si>
    <t xml:space="preserve"> -</t>
  </si>
  <si>
    <t xml:space="preserve"> +</t>
  </si>
  <si>
    <t>к проекту решения "О внесении изменений местного</t>
  </si>
  <si>
    <t>бюджета городского поселения "город Туран</t>
  </si>
  <si>
    <t>Пий-Хемского района Республики Тыва"</t>
  </si>
  <si>
    <t>№б/н от 20.07.2016 г</t>
  </si>
  <si>
    <t>Сумма измененая за 9 месяцев 2016г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</si>
  <si>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</si>
  <si>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8870076240</t>
  </si>
  <si>
    <t>Ведомственная структура расходов по главам бюджетных ассигнований городского поселения "город Туран Пий-Хемского района Республики Тыва" за 9 месяцев 2016год и плановый период 2017-2018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</si>
</sst>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р_._-;\-* #,##0.00_р_._-;_-* &quot;-&quot;??_р_._-;_-@_-"/>
    <numFmt numFmtId="164" formatCode="_(* #,##0.00_);_(* \(#,##0.00\);_(* &quot;-&quot;??_);_(@_)"/>
    <numFmt numFmtId="165" formatCode="0.0"/>
    <numFmt numFmtId="166" formatCode="#,##0.0"/>
    <numFmt numFmtId="167" formatCode="_-* #,##0_р_._-;\-* #,##0_р_._-;_-* &quot;-&quot;??_р_._-;_-@_-"/>
    <numFmt numFmtId="168" formatCode="[$-F800]dddd\,\ mmmm\ dd\,\ yyyy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8"/>
      <name val="Arial Cyr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b/>
      <sz val="8"/>
      <name val="Times New Roman"/>
      <family val="1"/>
      <charset val="204"/>
    </font>
    <font>
      <b/>
      <sz val="9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</font>
    <font>
      <sz val="11"/>
      <name val="Arial"/>
      <family val="2"/>
      <charset val="204"/>
    </font>
    <font>
      <sz val="9"/>
      <color indexed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6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164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2" fillId="0" borderId="0" applyFont="0" applyFill="0" applyBorder="0" applyAlignment="0" applyProtection="0"/>
    <xf numFmtId="0" fontId="11" fillId="0" borderId="0"/>
    <xf numFmtId="0" fontId="5" fillId="0" borderId="0"/>
    <xf numFmtId="43" fontId="12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1"/>
    <xf numFmtId="0" fontId="7" fillId="0" borderId="0" xfId="1" applyFont="1" applyAlignment="1">
      <alignment horizontal="right"/>
    </xf>
    <xf numFmtId="0" fontId="4" fillId="0" borderId="0" xfId="13" applyFont="1" applyFill="1" applyBorder="1" applyAlignment="1">
      <alignment horizontal="center"/>
    </xf>
    <xf numFmtId="0" fontId="4" fillId="0" borderId="0" xfId="4" applyFont="1" applyFill="1" applyBorder="1"/>
    <xf numFmtId="0" fontId="2" fillId="0" borderId="0" xfId="13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center" vertical="center" wrapText="1"/>
    </xf>
    <xf numFmtId="167" fontId="10" fillId="0" borderId="0" xfId="4" applyNumberFormat="1" applyFont="1" applyFill="1" applyBorder="1" applyAlignment="1">
      <alignment horizontal="center" vertical="top" wrapText="1"/>
    </xf>
    <xf numFmtId="166" fontId="10" fillId="0" borderId="0" xfId="4" applyNumberFormat="1" applyFont="1" applyFill="1" applyBorder="1" applyAlignment="1">
      <alignment horizontal="center" vertical="center" wrapText="1"/>
    </xf>
    <xf numFmtId="166" fontId="14" fillId="0" borderId="4" xfId="4" applyNumberFormat="1" applyFont="1" applyFill="1" applyBorder="1" applyAlignment="1">
      <alignment horizontal="center" vertical="center" wrapText="1"/>
    </xf>
    <xf numFmtId="166" fontId="8" fillId="0" borderId="4" xfId="4" applyNumberFormat="1" applyFont="1" applyFill="1" applyBorder="1" applyAlignment="1">
      <alignment horizontal="center" vertical="center" wrapText="1"/>
    </xf>
    <xf numFmtId="49" fontId="14" fillId="2" borderId="4" xfId="4" applyNumberFormat="1" applyFont="1" applyFill="1" applyBorder="1" applyAlignment="1">
      <alignment horizontal="center" vertical="center" wrapText="1"/>
    </xf>
    <xf numFmtId="49" fontId="8" fillId="2" borderId="4" xfId="4" applyNumberFormat="1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left" vertical="top" wrapText="1"/>
    </xf>
    <xf numFmtId="0" fontId="8" fillId="2" borderId="4" xfId="4" applyNumberFormat="1" applyFont="1" applyFill="1" applyBorder="1" applyAlignment="1">
      <alignment horizontal="center" vertical="center" wrapText="1"/>
    </xf>
    <xf numFmtId="0" fontId="16" fillId="2" borderId="4" xfId="4" applyNumberFormat="1" applyFont="1" applyFill="1" applyBorder="1" applyAlignment="1">
      <alignment vertical="center"/>
    </xf>
    <xf numFmtId="0" fontId="9" fillId="2" borderId="4" xfId="4" applyFont="1" applyFill="1" applyBorder="1" applyAlignment="1">
      <alignment horizontal="center" vertical="top" wrapText="1"/>
    </xf>
    <xf numFmtId="0" fontId="14" fillId="2" borderId="4" xfId="4" applyNumberFormat="1" applyFont="1" applyFill="1" applyBorder="1" applyAlignment="1">
      <alignment vertical="center"/>
    </xf>
    <xf numFmtId="0" fontId="14" fillId="2" borderId="4" xfId="4" applyNumberFormat="1" applyFont="1" applyFill="1" applyBorder="1" applyAlignment="1">
      <alignment vertical="center" wrapText="1"/>
    </xf>
    <xf numFmtId="165" fontId="8" fillId="3" borderId="4" xfId="4" applyNumberFormat="1" applyFont="1" applyFill="1" applyBorder="1" applyAlignment="1">
      <alignment horizontal="center" vertical="center" wrapText="1"/>
    </xf>
    <xf numFmtId="0" fontId="10" fillId="3" borderId="4" xfId="14" applyFont="1" applyFill="1" applyBorder="1" applyAlignment="1">
      <alignment horizontal="center"/>
    </xf>
    <xf numFmtId="165" fontId="4" fillId="3" borderId="4" xfId="4" applyNumberFormat="1" applyFont="1" applyFill="1" applyBorder="1" applyAlignment="1">
      <alignment horizontal="center" vertical="center" wrapText="1"/>
    </xf>
    <xf numFmtId="166" fontId="4" fillId="3" borderId="4" xfId="4" applyNumberFormat="1" applyFont="1" applyFill="1" applyBorder="1" applyAlignment="1">
      <alignment horizontal="center" vertical="center" wrapText="1"/>
    </xf>
    <xf numFmtId="0" fontId="9" fillId="0" borderId="3" xfId="4" applyFont="1" applyFill="1" applyBorder="1" applyAlignment="1">
      <alignment horizontal="center" vertical="top" wrapText="1"/>
    </xf>
    <xf numFmtId="0" fontId="9" fillId="0" borderId="6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left" vertical="center" wrapText="1"/>
    </xf>
    <xf numFmtId="0" fontId="10" fillId="3" borderId="4" xfId="14" applyFont="1" applyFill="1" applyBorder="1" applyAlignment="1">
      <alignment horizontal="center" vertical="center"/>
    </xf>
    <xf numFmtId="0" fontId="16" fillId="3" borderId="4" xfId="4" applyNumberFormat="1" applyFont="1" applyFill="1" applyBorder="1" applyAlignment="1">
      <alignment vertical="center" wrapText="1"/>
    </xf>
    <xf numFmtId="49" fontId="7" fillId="2" borderId="4" xfId="4" applyNumberFormat="1" applyFont="1" applyFill="1" applyBorder="1" applyAlignment="1">
      <alignment horizontal="left" vertical="center" wrapText="1"/>
    </xf>
    <xf numFmtId="0" fontId="20" fillId="2" borderId="4" xfId="14" applyFont="1" applyFill="1" applyBorder="1" applyAlignment="1">
      <alignment vertical="center" wrapText="1"/>
    </xf>
    <xf numFmtId="0" fontId="9" fillId="2" borderId="4" xfId="4" applyFont="1" applyFill="1" applyBorder="1" applyAlignment="1">
      <alignment vertical="top" wrapText="1"/>
    </xf>
    <xf numFmtId="49" fontId="19" fillId="2" borderId="4" xfId="15" applyNumberFormat="1" applyFont="1" applyFill="1" applyBorder="1" applyAlignment="1">
      <alignment horizontal="center" vertical="center" wrapText="1"/>
    </xf>
    <xf numFmtId="0" fontId="10" fillId="6" borderId="6" xfId="4" applyFont="1" applyFill="1" applyBorder="1" applyAlignment="1">
      <alignment horizontal="center" vertical="top" wrapText="1"/>
    </xf>
    <xf numFmtId="49" fontId="16" fillId="6" borderId="4" xfId="4" applyNumberFormat="1" applyFont="1" applyFill="1" applyBorder="1" applyAlignment="1">
      <alignment horizontal="center" vertical="center" wrapText="1"/>
    </xf>
    <xf numFmtId="49" fontId="17" fillId="6" borderId="4" xfId="4" applyNumberFormat="1" applyFont="1" applyFill="1" applyBorder="1" applyAlignment="1">
      <alignment horizontal="center" vertical="center" wrapText="1"/>
    </xf>
    <xf numFmtId="0" fontId="21" fillId="6" borderId="4" xfId="14" applyFont="1" applyFill="1" applyBorder="1" applyAlignment="1">
      <alignment wrapText="1"/>
    </xf>
    <xf numFmtId="0" fontId="15" fillId="6" borderId="4" xfId="4" applyFont="1" applyFill="1" applyBorder="1" applyAlignment="1">
      <alignment horizontal="left" vertical="top" wrapText="1"/>
    </xf>
    <xf numFmtId="49" fontId="15" fillId="6" borderId="4" xfId="4" applyNumberFormat="1" applyFont="1" applyFill="1" applyBorder="1" applyAlignment="1">
      <alignment horizontal="left" vertical="center" wrapText="1"/>
    </xf>
    <xf numFmtId="0" fontId="18" fillId="6" borderId="4" xfId="14" applyFont="1" applyFill="1" applyBorder="1" applyAlignment="1">
      <alignment vertical="center" wrapText="1"/>
    </xf>
    <xf numFmtId="0" fontId="15" fillId="6" borderId="4" xfId="4" applyFont="1" applyFill="1" applyBorder="1" applyAlignment="1">
      <alignment horizontal="left" vertical="center" wrapText="1"/>
    </xf>
    <xf numFmtId="49" fontId="14" fillId="6" borderId="4" xfId="4" applyNumberFormat="1" applyFont="1" applyFill="1" applyBorder="1" applyAlignment="1">
      <alignment horizontal="center" vertical="center" wrapText="1"/>
    </xf>
    <xf numFmtId="0" fontId="16" fillId="6" borderId="4" xfId="4" applyNumberFormat="1" applyFont="1" applyFill="1" applyBorder="1" applyAlignment="1">
      <alignment vertical="center"/>
    </xf>
    <xf numFmtId="1" fontId="16" fillId="6" borderId="4" xfId="4" applyNumberFormat="1" applyFont="1" applyFill="1" applyBorder="1" applyAlignment="1">
      <alignment vertical="center"/>
    </xf>
    <xf numFmtId="0" fontId="10" fillId="6" borderId="4" xfId="4" applyFont="1" applyFill="1" applyBorder="1" applyAlignment="1">
      <alignment horizontal="center" vertical="top" wrapText="1"/>
    </xf>
    <xf numFmtId="0" fontId="16" fillId="6" borderId="4" xfId="4" applyNumberFormat="1" applyFont="1" applyFill="1" applyBorder="1" applyAlignment="1">
      <alignment vertical="center" wrapText="1"/>
    </xf>
    <xf numFmtId="0" fontId="10" fillId="6" borderId="4" xfId="4" applyFont="1" applyFill="1" applyBorder="1" applyAlignment="1">
      <alignment vertical="top" wrapText="1"/>
    </xf>
    <xf numFmtId="49" fontId="8" fillId="6" borderId="4" xfId="4" applyNumberFormat="1" applyFont="1" applyFill="1" applyBorder="1" applyAlignment="1">
      <alignment horizontal="center" vertical="center" wrapText="1"/>
    </xf>
    <xf numFmtId="0" fontId="10" fillId="6" borderId="4" xfId="4" applyFont="1" applyFill="1" applyBorder="1" applyAlignment="1">
      <alignment horizontal="left" vertical="top" wrapText="1"/>
    </xf>
    <xf numFmtId="1" fontId="21" fillId="6" borderId="4" xfId="14" applyNumberFormat="1" applyFont="1" applyFill="1" applyBorder="1" applyAlignment="1">
      <alignment vertical="center" wrapText="1"/>
    </xf>
    <xf numFmtId="168" fontId="6" fillId="0" borderId="0" xfId="4" applyNumberFormat="1" applyFont="1" applyFill="1" applyBorder="1" applyAlignment="1">
      <alignment horizontal="center"/>
    </xf>
    <xf numFmtId="0" fontId="9" fillId="0" borderId="0" xfId="4" applyFont="1" applyFill="1" applyBorder="1" applyAlignment="1">
      <alignment horizontal="left"/>
    </xf>
    <xf numFmtId="0" fontId="4" fillId="0" borderId="0" xfId="4" applyFont="1" applyFill="1" applyBorder="1" applyAlignment="1"/>
    <xf numFmtId="166" fontId="9" fillId="0" borderId="0" xfId="13" applyNumberFormat="1" applyFont="1" applyFill="1" applyBorder="1" applyAlignment="1">
      <alignment horizontal="right"/>
    </xf>
    <xf numFmtId="0" fontId="2" fillId="0" borderId="0" xfId="3" applyFont="1" applyBorder="1" applyAlignment="1"/>
    <xf numFmtId="0" fontId="7" fillId="0" borderId="0" xfId="13" applyFont="1" applyBorder="1" applyAlignment="1">
      <alignment horizontal="right"/>
    </xf>
    <xf numFmtId="168" fontId="4" fillId="0" borderId="0" xfId="4" applyNumberFormat="1" applyFont="1" applyFill="1" applyBorder="1" applyAlignment="1"/>
    <xf numFmtId="0" fontId="21" fillId="6" borderId="4" xfId="14" applyNumberFormat="1" applyFont="1" applyFill="1" applyBorder="1" applyAlignment="1">
      <alignment wrapText="1"/>
    </xf>
    <xf numFmtId="0" fontId="21" fillId="6" borderId="4" xfId="14" applyNumberFormat="1" applyFont="1" applyFill="1" applyBorder="1" applyAlignment="1">
      <alignment vertical="center" wrapText="1"/>
    </xf>
    <xf numFmtId="0" fontId="9" fillId="6" borderId="4" xfId="4" applyFont="1" applyFill="1" applyBorder="1" applyAlignment="1">
      <alignment horizontal="center" vertical="top" wrapText="1"/>
    </xf>
    <xf numFmtId="49" fontId="7" fillId="6" borderId="4" xfId="4" applyNumberFormat="1" applyFont="1" applyFill="1" applyBorder="1" applyAlignment="1">
      <alignment horizontal="left" vertical="center" wrapText="1"/>
    </xf>
    <xf numFmtId="0" fontId="14" fillId="6" borderId="4" xfId="4" applyNumberFormat="1" applyFont="1" applyFill="1" applyBorder="1" applyAlignment="1">
      <alignment vertical="center" wrapText="1"/>
    </xf>
    <xf numFmtId="0" fontId="9" fillId="6" borderId="4" xfId="4" applyFont="1" applyFill="1" applyBorder="1" applyAlignment="1">
      <alignment horizontal="center" vertical="center" wrapText="1"/>
    </xf>
    <xf numFmtId="0" fontId="10" fillId="4" borderId="4" xfId="4" applyFont="1" applyFill="1" applyBorder="1" applyAlignment="1">
      <alignment vertical="top" wrapText="1"/>
    </xf>
    <xf numFmtId="0" fontId="0" fillId="4" borderId="0" xfId="0" applyFill="1"/>
    <xf numFmtId="0" fontId="9" fillId="2" borderId="4" xfId="4" applyFont="1" applyFill="1" applyBorder="1" applyAlignment="1">
      <alignment horizontal="left" vertical="center" wrapText="1"/>
    </xf>
    <xf numFmtId="0" fontId="10" fillId="2" borderId="4" xfId="4" applyFont="1" applyFill="1" applyBorder="1" applyAlignment="1">
      <alignment horizontal="left" vertical="center" wrapText="1"/>
    </xf>
    <xf numFmtId="0" fontId="0" fillId="6" borderId="0" xfId="0" applyFill="1"/>
    <xf numFmtId="1" fontId="16" fillId="3" borderId="4" xfId="4" applyNumberFormat="1" applyFont="1" applyFill="1" applyBorder="1" applyAlignment="1">
      <alignment vertical="center" wrapText="1"/>
    </xf>
    <xf numFmtId="0" fontId="0" fillId="5" borderId="0" xfId="0" applyFill="1"/>
    <xf numFmtId="0" fontId="7" fillId="0" borderId="0" xfId="1" applyFont="1" applyAlignment="1">
      <alignment horizontal="right"/>
    </xf>
    <xf numFmtId="0" fontId="6" fillId="0" borderId="0" xfId="4" applyFont="1" applyFill="1" applyBorder="1" applyAlignment="1">
      <alignment horizontal="center" vertical="center" wrapText="1"/>
    </xf>
    <xf numFmtId="0" fontId="0" fillId="7" borderId="0" xfId="0" applyFill="1"/>
    <xf numFmtId="0" fontId="23" fillId="0" borderId="7" xfId="0" applyFont="1" applyBorder="1" applyAlignment="1">
      <alignment horizontal="left" vertical="top" wrapText="1"/>
    </xf>
    <xf numFmtId="0" fontId="7" fillId="0" borderId="0" xfId="1" applyFont="1" applyAlignment="1">
      <alignment horizontal="right"/>
    </xf>
    <xf numFmtId="0" fontId="10" fillId="0" borderId="0" xfId="4" applyFont="1" applyFill="1" applyBorder="1" applyAlignment="1">
      <alignment horizontal="center" wrapText="1"/>
    </xf>
    <xf numFmtId="0" fontId="3" fillId="0" borderId="0" xfId="4" applyFont="1" applyFill="1" applyBorder="1" applyAlignment="1">
      <alignment horizontal="center" wrapText="1"/>
    </xf>
    <xf numFmtId="0" fontId="6" fillId="0" borderId="0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9" fillId="0" borderId="5" xfId="4" applyFont="1" applyFill="1" applyBorder="1" applyAlignment="1">
      <alignment horizontal="center" vertical="top" wrapText="1"/>
    </xf>
    <xf numFmtId="0" fontId="9" fillId="0" borderId="6" xfId="4" applyFont="1" applyFill="1" applyBorder="1" applyAlignment="1">
      <alignment horizontal="center" vertical="top" wrapText="1"/>
    </xf>
    <xf numFmtId="0" fontId="9" fillId="0" borderId="1" xfId="4" applyFont="1" applyFill="1" applyBorder="1" applyAlignment="1">
      <alignment horizontal="justify" wrapText="1"/>
    </xf>
    <xf numFmtId="0" fontId="7" fillId="0" borderId="5" xfId="4" applyFont="1" applyFill="1" applyBorder="1" applyAlignment="1">
      <alignment horizontal="center" wrapText="1"/>
    </xf>
    <xf numFmtId="0" fontId="11" fillId="0" borderId="6" xfId="13" applyBorder="1" applyAlignment="1">
      <alignment horizontal="center" wrapText="1"/>
    </xf>
    <xf numFmtId="0" fontId="7" fillId="0" borderId="4" xfId="4" applyFont="1" applyFill="1" applyBorder="1" applyAlignment="1">
      <alignment wrapText="1"/>
    </xf>
    <xf numFmtId="0" fontId="13" fillId="0" borderId="4" xfId="14" applyFont="1" applyBorder="1" applyAlignment="1">
      <alignment wrapText="1"/>
    </xf>
    <xf numFmtId="2" fontId="7" fillId="0" borderId="4" xfId="14" applyNumberFormat="1" applyFont="1" applyFill="1" applyBorder="1" applyAlignment="1">
      <alignment wrapText="1"/>
    </xf>
    <xf numFmtId="0" fontId="10" fillId="0" borderId="0" xfId="4" applyFont="1" applyFill="1" applyBorder="1" applyAlignment="1">
      <alignment horizontal="left" vertical="center" wrapText="1"/>
    </xf>
    <xf numFmtId="0" fontId="11" fillId="0" borderId="0" xfId="13" applyFont="1" applyAlignment="1">
      <alignment horizontal="left" vertical="center" wrapText="1"/>
    </xf>
    <xf numFmtId="0" fontId="6" fillId="0" borderId="0" xfId="4" applyFont="1" applyFill="1" applyBorder="1" applyAlignment="1">
      <alignment horizontal="center" wrapText="1"/>
    </xf>
    <xf numFmtId="0" fontId="22" fillId="0" borderId="0" xfId="0" applyFont="1" applyAlignment="1">
      <alignment wrapText="1"/>
    </xf>
  </cellXfs>
  <cellStyles count="16">
    <cellStyle name="Обычный" xfId="0" builtinId="0"/>
    <cellStyle name="Обычный 2" xfId="1"/>
    <cellStyle name="Обычный 2 2" xfId="2"/>
    <cellStyle name="Обычный 2 3" xfId="7"/>
    <cellStyle name="Обычный 2 4" xfId="11"/>
    <cellStyle name="Обычный 2 5" xfId="14"/>
    <cellStyle name="Обычный 3" xfId="6"/>
    <cellStyle name="Обычный 4" xfId="10"/>
    <cellStyle name="Обычный 5" xfId="13"/>
    <cellStyle name="Обычный_прил.финпом" xfId="3"/>
    <cellStyle name="Обычный_республиканский  2005 г" xfId="4"/>
    <cellStyle name="Финансовый 2 2" xfId="5"/>
    <cellStyle name="Финансовый 2 3" xfId="9"/>
    <cellStyle name="Финансовый 2 4" xfId="12"/>
    <cellStyle name="Финансовый 2 5" xfId="15"/>
    <cellStyle name="Финансовый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tabSelected="1" workbookViewId="0">
      <selection activeCell="D13" sqref="D13"/>
    </sheetView>
  </sheetViews>
  <sheetFormatPr defaultRowHeight="15" x14ac:dyDescent="0.25"/>
  <cols>
    <col min="1" max="1" width="24.28515625" customWidth="1"/>
    <col min="4" max="4" width="10" customWidth="1"/>
    <col min="5" max="5" width="5.42578125" customWidth="1"/>
    <col min="6" max="6" width="11.7109375" customWidth="1"/>
    <col min="7" max="7" width="11.5703125" customWidth="1"/>
    <col min="8" max="8" width="12" customWidth="1"/>
  </cols>
  <sheetData>
    <row r="1" spans="1:10" ht="15.75" x14ac:dyDescent="0.25">
      <c r="A1" s="3"/>
      <c r="B1" s="3"/>
      <c r="C1" s="51"/>
      <c r="D1" s="52"/>
      <c r="E1" s="5"/>
      <c r="F1" s="1"/>
      <c r="G1" s="1"/>
      <c r="H1" s="2" t="s">
        <v>92</v>
      </c>
      <c r="I1" s="50"/>
      <c r="J1" s="50"/>
    </row>
    <row r="2" spans="1:10" ht="15.75" x14ac:dyDescent="0.25">
      <c r="A2" s="51"/>
      <c r="B2" s="51"/>
      <c r="C2" s="53"/>
      <c r="D2" s="54"/>
      <c r="E2" s="54"/>
      <c r="F2" s="2"/>
      <c r="G2" s="1"/>
      <c r="H2" s="2" t="s">
        <v>96</v>
      </c>
    </row>
    <row r="3" spans="1:10" ht="15.75" x14ac:dyDescent="0.25">
      <c r="A3" s="51"/>
      <c r="B3" s="51"/>
      <c r="C3" s="53"/>
      <c r="D3" s="54"/>
      <c r="E3" s="54"/>
      <c r="F3" s="2"/>
      <c r="G3" s="1"/>
      <c r="H3" s="2" t="s">
        <v>97</v>
      </c>
    </row>
    <row r="4" spans="1:10" ht="15.75" x14ac:dyDescent="0.25">
      <c r="A4" s="55"/>
      <c r="B4" s="55"/>
      <c r="C4" s="53"/>
      <c r="D4" s="54"/>
      <c r="E4" s="54"/>
      <c r="F4" s="2"/>
      <c r="G4" s="1"/>
      <c r="H4" s="2" t="s">
        <v>98</v>
      </c>
    </row>
    <row r="5" spans="1:10" x14ac:dyDescent="0.25">
      <c r="A5" s="49"/>
      <c r="B5" s="49"/>
      <c r="C5" s="49"/>
      <c r="D5" s="49"/>
      <c r="E5" s="49"/>
      <c r="F5" s="73" t="s">
        <v>99</v>
      </c>
      <c r="G5" s="73"/>
      <c r="H5" s="73"/>
    </row>
    <row r="6" spans="1:10" ht="45" customHeight="1" x14ac:dyDescent="0.25">
      <c r="A6" s="75" t="s">
        <v>93</v>
      </c>
      <c r="B6" s="75"/>
      <c r="C6" s="75"/>
      <c r="D6" s="75"/>
      <c r="E6" s="75"/>
      <c r="F6" s="75"/>
      <c r="G6" s="75"/>
      <c r="H6" s="75"/>
    </row>
    <row r="7" spans="1:10" hidden="1" x14ac:dyDescent="0.25">
      <c r="A7" s="74"/>
      <c r="B7" s="74"/>
      <c r="C7" s="74"/>
      <c r="D7" s="74"/>
      <c r="E7" s="74"/>
      <c r="F7" s="74"/>
      <c r="G7" s="74"/>
      <c r="H7" s="74"/>
    </row>
    <row r="8" spans="1:10" ht="2.25" hidden="1" customHeight="1" x14ac:dyDescent="0.25">
      <c r="A8" s="76"/>
      <c r="B8" s="86"/>
      <c r="C8" s="87"/>
      <c r="D8" s="87"/>
      <c r="E8" s="87"/>
      <c r="F8" s="87"/>
      <c r="G8" s="87"/>
      <c r="H8" s="87"/>
    </row>
    <row r="9" spans="1:10" x14ac:dyDescent="0.25">
      <c r="A9" s="77"/>
      <c r="B9" s="6"/>
      <c r="C9" s="7"/>
      <c r="D9" s="8"/>
      <c r="E9" s="7"/>
      <c r="F9" s="4"/>
      <c r="G9" s="4"/>
      <c r="H9" s="4"/>
    </row>
    <row r="10" spans="1:10" x14ac:dyDescent="0.25">
      <c r="A10" s="78" t="s">
        <v>2</v>
      </c>
      <c r="B10" s="23"/>
      <c r="C10" s="80" t="s">
        <v>3</v>
      </c>
      <c r="D10" s="80"/>
      <c r="E10" s="80"/>
      <c r="F10" s="81" t="s">
        <v>73</v>
      </c>
      <c r="G10" s="83" t="s">
        <v>75</v>
      </c>
      <c r="H10" s="85" t="s">
        <v>74</v>
      </c>
    </row>
    <row r="11" spans="1:10" ht="33" customHeight="1" x14ac:dyDescent="0.25">
      <c r="A11" s="79"/>
      <c r="B11" s="24" t="s">
        <v>4</v>
      </c>
      <c r="C11" s="9" t="s">
        <v>5</v>
      </c>
      <c r="D11" s="10" t="s">
        <v>6</v>
      </c>
      <c r="E11" s="9" t="s">
        <v>7</v>
      </c>
      <c r="F11" s="82"/>
      <c r="G11" s="84"/>
      <c r="H11" s="85"/>
    </row>
    <row r="12" spans="1:10" ht="25.5" x14ac:dyDescent="0.25">
      <c r="A12" s="32" t="s">
        <v>90</v>
      </c>
      <c r="B12" s="32"/>
      <c r="C12" s="33" t="s">
        <v>1</v>
      </c>
      <c r="D12" s="34" t="s">
        <v>8</v>
      </c>
      <c r="E12" s="33" t="s">
        <v>0</v>
      </c>
      <c r="F12" s="35">
        <f>F39+F37+F35+F31+F26+F21+F18+F13</f>
        <v>5563.19</v>
      </c>
      <c r="G12" s="35">
        <f>G39+G37+G35+G31+G26+G21+G18+G13</f>
        <v>-496.94000000000017</v>
      </c>
      <c r="H12" s="35">
        <f t="shared" ref="H12" si="0">H39+H37+H35+H31+H26+H21+H18+H13</f>
        <v>6060.1299999999992</v>
      </c>
    </row>
    <row r="13" spans="1:10" ht="84" x14ac:dyDescent="0.25">
      <c r="A13" s="36" t="s">
        <v>9</v>
      </c>
      <c r="B13" s="37" t="s">
        <v>10</v>
      </c>
      <c r="C13" s="33" t="s">
        <v>11</v>
      </c>
      <c r="D13" s="34" t="s">
        <v>12</v>
      </c>
      <c r="E13" s="33" t="s">
        <v>0</v>
      </c>
      <c r="F13" s="38">
        <f>F17+F16+F15+F14</f>
        <v>628.70000000000005</v>
      </c>
      <c r="G13" s="38">
        <f>G17+G16+G15+G14</f>
        <v>-200.2</v>
      </c>
      <c r="H13" s="38">
        <f>H17+H16+H15+H14</f>
        <v>828.90000000000009</v>
      </c>
    </row>
    <row r="14" spans="1:10" ht="24" x14ac:dyDescent="0.25">
      <c r="A14" s="13" t="s">
        <v>13</v>
      </c>
      <c r="B14" s="28" t="s">
        <v>76</v>
      </c>
      <c r="C14" s="11" t="s">
        <v>11</v>
      </c>
      <c r="D14" s="12" t="s">
        <v>14</v>
      </c>
      <c r="E14" s="11" t="s">
        <v>15</v>
      </c>
      <c r="F14" s="29">
        <v>398.5</v>
      </c>
      <c r="G14" s="56">
        <f>F14-H14</f>
        <v>0</v>
      </c>
      <c r="H14" s="29">
        <v>398.5</v>
      </c>
    </row>
    <row r="15" spans="1:10" x14ac:dyDescent="0.25">
      <c r="A15" s="13" t="s">
        <v>16</v>
      </c>
      <c r="B15" s="28" t="s">
        <v>76</v>
      </c>
      <c r="C15" s="11" t="s">
        <v>11</v>
      </c>
      <c r="D15" s="12" t="s">
        <v>14</v>
      </c>
      <c r="E15" s="11" t="s">
        <v>17</v>
      </c>
      <c r="F15" s="29">
        <v>120.35</v>
      </c>
      <c r="G15" s="56">
        <f t="shared" ref="G15:G17" si="1">F15-H15</f>
        <v>29.61999999999999</v>
      </c>
      <c r="H15" s="29">
        <v>90.73</v>
      </c>
      <c r="I15" s="68" t="s">
        <v>94</v>
      </c>
    </row>
    <row r="16" spans="1:10" ht="48" x14ac:dyDescent="0.25">
      <c r="A16" s="13" t="s">
        <v>18</v>
      </c>
      <c r="B16" s="28" t="s">
        <v>76</v>
      </c>
      <c r="C16" s="11" t="s">
        <v>11</v>
      </c>
      <c r="D16" s="12" t="s">
        <v>19</v>
      </c>
      <c r="E16" s="11" t="s">
        <v>20</v>
      </c>
      <c r="F16" s="29">
        <v>9.85</v>
      </c>
      <c r="G16" s="56">
        <f>F16-H16</f>
        <v>0.17999999999999972</v>
      </c>
      <c r="H16" s="29">
        <v>9.67</v>
      </c>
      <c r="I16" s="68" t="s">
        <v>94</v>
      </c>
    </row>
    <row r="17" spans="1:9" x14ac:dyDescent="0.25">
      <c r="A17" s="13" t="s">
        <v>21</v>
      </c>
      <c r="B17" s="28" t="s">
        <v>76</v>
      </c>
      <c r="C17" s="11" t="s">
        <v>11</v>
      </c>
      <c r="D17" s="12" t="s">
        <v>19</v>
      </c>
      <c r="E17" s="11" t="s">
        <v>22</v>
      </c>
      <c r="F17" s="29">
        <v>100</v>
      </c>
      <c r="G17" s="56">
        <f t="shared" si="1"/>
        <v>-230</v>
      </c>
      <c r="H17" s="29">
        <v>330</v>
      </c>
      <c r="I17" s="68" t="s">
        <v>95</v>
      </c>
    </row>
    <row r="18" spans="1:9" ht="84" x14ac:dyDescent="0.25">
      <c r="A18" s="36" t="s">
        <v>9</v>
      </c>
      <c r="B18" s="37" t="s">
        <v>10</v>
      </c>
      <c r="C18" s="33" t="s">
        <v>23</v>
      </c>
      <c r="D18" s="34" t="s">
        <v>12</v>
      </c>
      <c r="E18" s="33" t="s">
        <v>0</v>
      </c>
      <c r="F18" s="38">
        <f>F20+F19</f>
        <v>492.90999999999997</v>
      </c>
      <c r="G18" s="38">
        <f>G20+G19</f>
        <v>-2.5700000000000358</v>
      </c>
      <c r="H18" s="38">
        <f>H20+H19</f>
        <v>495.48</v>
      </c>
    </row>
    <row r="19" spans="1:9" ht="24" x14ac:dyDescent="0.25">
      <c r="A19" s="13" t="s">
        <v>13</v>
      </c>
      <c r="B19" s="28" t="s">
        <v>10</v>
      </c>
      <c r="C19" s="11" t="s">
        <v>23</v>
      </c>
      <c r="D19" s="12" t="s">
        <v>24</v>
      </c>
      <c r="E19" s="11" t="s">
        <v>15</v>
      </c>
      <c r="F19" s="29">
        <v>378.58</v>
      </c>
      <c r="G19" s="56">
        <f>F19-H19</f>
        <v>-1.9700000000000273</v>
      </c>
      <c r="H19" s="29">
        <v>380.55</v>
      </c>
      <c r="I19" s="68" t="s">
        <v>95</v>
      </c>
    </row>
    <row r="20" spans="1:9" x14ac:dyDescent="0.25">
      <c r="A20" s="13" t="s">
        <v>16</v>
      </c>
      <c r="B20" s="28" t="s">
        <v>10</v>
      </c>
      <c r="C20" s="11" t="s">
        <v>23</v>
      </c>
      <c r="D20" s="12" t="s">
        <v>24</v>
      </c>
      <c r="E20" s="11" t="s">
        <v>17</v>
      </c>
      <c r="F20" s="29">
        <v>114.33</v>
      </c>
      <c r="G20" s="56">
        <f>F20-H20</f>
        <v>-0.60000000000000853</v>
      </c>
      <c r="H20" s="29">
        <v>114.93</v>
      </c>
      <c r="I20" s="68" t="s">
        <v>95</v>
      </c>
    </row>
    <row r="21" spans="1:9" ht="72" x14ac:dyDescent="0.25">
      <c r="A21" s="39" t="s">
        <v>25</v>
      </c>
      <c r="B21" s="37">
        <v>803</v>
      </c>
      <c r="C21" s="40" t="s">
        <v>23</v>
      </c>
      <c r="D21" s="34" t="s">
        <v>26</v>
      </c>
      <c r="E21" s="34" t="s">
        <v>27</v>
      </c>
      <c r="F21" s="41">
        <f>F25+F24+F23+F22</f>
        <v>3784.6899999999996</v>
      </c>
      <c r="G21" s="41">
        <f>G25+G24+G23+G22</f>
        <v>-143.06000000000012</v>
      </c>
      <c r="H21" s="41">
        <f>H25+H24+H23+H22</f>
        <v>3927.75</v>
      </c>
    </row>
    <row r="22" spans="1:9" ht="25.5" x14ac:dyDescent="0.25">
      <c r="A22" s="16" t="s">
        <v>13</v>
      </c>
      <c r="B22" s="28">
        <v>803</v>
      </c>
      <c r="C22" s="11" t="s">
        <v>23</v>
      </c>
      <c r="D22" s="12" t="s">
        <v>28</v>
      </c>
      <c r="E22" s="12">
        <v>121</v>
      </c>
      <c r="F22" s="18">
        <v>1954.33</v>
      </c>
      <c r="G22" s="56">
        <f>F22-H22</f>
        <v>22.339999999999918</v>
      </c>
      <c r="H22" s="18">
        <v>1931.99</v>
      </c>
      <c r="I22" s="68" t="s">
        <v>94</v>
      </c>
    </row>
    <row r="23" spans="1:9" ht="25.5" x14ac:dyDescent="0.25">
      <c r="A23" s="16" t="s">
        <v>77</v>
      </c>
      <c r="B23" s="28">
        <v>803</v>
      </c>
      <c r="C23" s="12" t="s">
        <v>23</v>
      </c>
      <c r="D23" s="12" t="s">
        <v>28</v>
      </c>
      <c r="E23" s="12" t="s">
        <v>17</v>
      </c>
      <c r="F23" s="18">
        <v>590.21</v>
      </c>
      <c r="G23" s="56">
        <f>F23-H23</f>
        <v>-23.25</v>
      </c>
      <c r="H23" s="18">
        <v>613.46</v>
      </c>
      <c r="I23" s="68" t="s">
        <v>95</v>
      </c>
    </row>
    <row r="24" spans="1:9" ht="63.75" x14ac:dyDescent="0.25">
      <c r="A24" s="16" t="s">
        <v>29</v>
      </c>
      <c r="B24" s="28">
        <v>803</v>
      </c>
      <c r="C24" s="12" t="s">
        <v>30</v>
      </c>
      <c r="D24" s="12" t="s">
        <v>31</v>
      </c>
      <c r="E24" s="12">
        <v>242</v>
      </c>
      <c r="F24" s="18">
        <v>65.56</v>
      </c>
      <c r="G24" s="57">
        <f t="shared" ref="G24:G25" si="2">F24-H24</f>
        <v>-22.439999999999998</v>
      </c>
      <c r="H24" s="18">
        <v>88</v>
      </c>
      <c r="I24" s="68" t="s">
        <v>95</v>
      </c>
    </row>
    <row r="25" spans="1:9" ht="51" x14ac:dyDescent="0.25">
      <c r="A25" s="16" t="s">
        <v>18</v>
      </c>
      <c r="B25" s="28">
        <v>803</v>
      </c>
      <c r="C25" s="12" t="s">
        <v>30</v>
      </c>
      <c r="D25" s="12" t="s">
        <v>31</v>
      </c>
      <c r="E25" s="12" t="s">
        <v>20</v>
      </c>
      <c r="F25" s="18">
        <v>1174.5899999999999</v>
      </c>
      <c r="G25" s="57">
        <f t="shared" si="2"/>
        <v>-119.71000000000004</v>
      </c>
      <c r="H25" s="18">
        <v>1294.3</v>
      </c>
      <c r="I25" s="68" t="s">
        <v>95</v>
      </c>
    </row>
    <row r="26" spans="1:9" x14ac:dyDescent="0.25">
      <c r="A26" s="58" t="s">
        <v>21</v>
      </c>
      <c r="B26" s="59">
        <v>803</v>
      </c>
      <c r="C26" s="46" t="s">
        <v>30</v>
      </c>
      <c r="D26" s="46" t="s">
        <v>31</v>
      </c>
      <c r="E26" s="46" t="s">
        <v>78</v>
      </c>
      <c r="F26" s="60">
        <f>F30+F29+F28+F27</f>
        <v>180</v>
      </c>
      <c r="G26" s="60">
        <f t="shared" ref="G26:H26" si="3">G30+G29+G28+G27</f>
        <v>-147</v>
      </c>
      <c r="H26" s="60">
        <f t="shared" si="3"/>
        <v>327</v>
      </c>
    </row>
    <row r="27" spans="1:9" ht="38.25" x14ac:dyDescent="0.25">
      <c r="A27" s="16" t="s">
        <v>32</v>
      </c>
      <c r="B27" s="28">
        <v>803</v>
      </c>
      <c r="C27" s="12" t="s">
        <v>30</v>
      </c>
      <c r="D27" s="12" t="s">
        <v>31</v>
      </c>
      <c r="E27" s="12">
        <v>851</v>
      </c>
      <c r="F27" s="18">
        <v>107</v>
      </c>
      <c r="G27" s="57">
        <f t="shared" ref="G27:G56" si="4">F27-H27</f>
        <v>-147.5</v>
      </c>
      <c r="H27" s="18">
        <v>254.5</v>
      </c>
      <c r="I27" s="68" t="s">
        <v>95</v>
      </c>
    </row>
    <row r="28" spans="1:9" ht="25.5" x14ac:dyDescent="0.25">
      <c r="A28" s="16" t="s">
        <v>33</v>
      </c>
      <c r="B28" s="28">
        <v>803</v>
      </c>
      <c r="C28" s="12" t="s">
        <v>30</v>
      </c>
      <c r="D28" s="12" t="s">
        <v>31</v>
      </c>
      <c r="E28" s="12">
        <v>852</v>
      </c>
      <c r="F28" s="18">
        <v>33</v>
      </c>
      <c r="G28" s="57">
        <f t="shared" si="4"/>
        <v>28.95</v>
      </c>
      <c r="H28" s="18">
        <v>4.05</v>
      </c>
      <c r="I28" s="68" t="s">
        <v>94</v>
      </c>
    </row>
    <row r="29" spans="1:9" ht="25.5" x14ac:dyDescent="0.25">
      <c r="A29" s="16" t="s">
        <v>33</v>
      </c>
      <c r="B29" s="28">
        <v>803</v>
      </c>
      <c r="C29" s="12" t="s">
        <v>30</v>
      </c>
      <c r="D29" s="12" t="s">
        <v>31</v>
      </c>
      <c r="E29" s="12">
        <v>853</v>
      </c>
      <c r="F29" s="18">
        <v>0</v>
      </c>
      <c r="G29" s="57">
        <f t="shared" si="4"/>
        <v>-3.45</v>
      </c>
      <c r="H29" s="18">
        <v>3.45</v>
      </c>
      <c r="I29" s="68" t="s">
        <v>95</v>
      </c>
    </row>
    <row r="30" spans="1:9" x14ac:dyDescent="0.25">
      <c r="A30" s="16" t="s">
        <v>34</v>
      </c>
      <c r="B30" s="28" t="s">
        <v>10</v>
      </c>
      <c r="C30" s="12" t="s">
        <v>35</v>
      </c>
      <c r="D30" s="12" t="s">
        <v>36</v>
      </c>
      <c r="E30" s="12" t="s">
        <v>37</v>
      </c>
      <c r="F30" s="18">
        <v>40</v>
      </c>
      <c r="G30" s="57">
        <f t="shared" si="4"/>
        <v>-25</v>
      </c>
      <c r="H30" s="18">
        <v>65</v>
      </c>
      <c r="I30" s="68" t="s">
        <v>95</v>
      </c>
    </row>
    <row r="31" spans="1:9" ht="38.25" x14ac:dyDescent="0.25">
      <c r="A31" s="61" t="s">
        <v>79</v>
      </c>
      <c r="B31" s="59" t="s">
        <v>10</v>
      </c>
      <c r="C31" s="46" t="s">
        <v>38</v>
      </c>
      <c r="D31" s="46" t="s">
        <v>39</v>
      </c>
      <c r="E31" s="46" t="s">
        <v>0</v>
      </c>
      <c r="F31" s="60">
        <f>F34+F33+F32</f>
        <v>472.89</v>
      </c>
      <c r="G31" s="60">
        <f>G34+G33+G32</f>
        <v>90.889999999999986</v>
      </c>
      <c r="H31" s="60">
        <f>H34+H33+H32</f>
        <v>382</v>
      </c>
    </row>
    <row r="32" spans="1:9" ht="25.5" x14ac:dyDescent="0.25">
      <c r="A32" s="16" t="s">
        <v>13</v>
      </c>
      <c r="B32" s="28" t="s">
        <v>10</v>
      </c>
      <c r="C32" s="12" t="s">
        <v>38</v>
      </c>
      <c r="D32" s="12" t="s">
        <v>39</v>
      </c>
      <c r="E32" s="12" t="s">
        <v>40</v>
      </c>
      <c r="F32" s="18">
        <v>363.2</v>
      </c>
      <c r="G32" s="57">
        <f t="shared" si="4"/>
        <v>70.199999999999989</v>
      </c>
      <c r="H32" s="18">
        <v>293</v>
      </c>
      <c r="I32" s="68" t="s">
        <v>94</v>
      </c>
    </row>
    <row r="33" spans="1:9" ht="25.5" x14ac:dyDescent="0.25">
      <c r="A33" s="16" t="s">
        <v>16</v>
      </c>
      <c r="B33" s="28" t="s">
        <v>10</v>
      </c>
      <c r="C33" s="12" t="s">
        <v>38</v>
      </c>
      <c r="D33" s="12" t="s">
        <v>39</v>
      </c>
      <c r="E33" s="12" t="s">
        <v>41</v>
      </c>
      <c r="F33" s="18">
        <v>109.69</v>
      </c>
      <c r="G33" s="57">
        <f t="shared" si="4"/>
        <v>21.689999999999998</v>
      </c>
      <c r="H33" s="18">
        <v>88</v>
      </c>
      <c r="I33" s="68" t="s">
        <v>94</v>
      </c>
    </row>
    <row r="34" spans="1:9" ht="51" x14ac:dyDescent="0.25">
      <c r="A34" s="16" t="s">
        <v>18</v>
      </c>
      <c r="B34" s="28" t="s">
        <v>10</v>
      </c>
      <c r="C34" s="12" t="s">
        <v>38</v>
      </c>
      <c r="D34" s="12" t="s">
        <v>42</v>
      </c>
      <c r="E34" s="12" t="s">
        <v>20</v>
      </c>
      <c r="F34" s="18">
        <v>0</v>
      </c>
      <c r="G34" s="57">
        <f t="shared" si="4"/>
        <v>-1</v>
      </c>
      <c r="H34" s="18">
        <v>1</v>
      </c>
      <c r="I34" s="68" t="s">
        <v>95</v>
      </c>
    </row>
    <row r="35" spans="1:9" ht="102" x14ac:dyDescent="0.25">
      <c r="A35" s="43" t="s">
        <v>43</v>
      </c>
      <c r="B35" s="37" t="s">
        <v>10</v>
      </c>
      <c r="C35" s="34" t="s">
        <v>44</v>
      </c>
      <c r="D35" s="34" t="s">
        <v>12</v>
      </c>
      <c r="E35" s="34" t="s">
        <v>0</v>
      </c>
      <c r="F35" s="44">
        <f>F36</f>
        <v>2</v>
      </c>
      <c r="G35" s="44">
        <f>G36</f>
        <v>2</v>
      </c>
      <c r="H35" s="44">
        <f t="shared" ref="H35" si="5">H36</f>
        <v>0</v>
      </c>
    </row>
    <row r="36" spans="1:9" ht="51" x14ac:dyDescent="0.25">
      <c r="A36" s="16" t="s">
        <v>18</v>
      </c>
      <c r="B36" s="28" t="s">
        <v>10</v>
      </c>
      <c r="C36" s="12" t="s">
        <v>44</v>
      </c>
      <c r="D36" s="12" t="s">
        <v>46</v>
      </c>
      <c r="E36" s="12" t="s">
        <v>20</v>
      </c>
      <c r="F36" s="18">
        <v>2</v>
      </c>
      <c r="G36" s="57">
        <f t="shared" si="4"/>
        <v>2</v>
      </c>
      <c r="H36" s="18">
        <v>0</v>
      </c>
    </row>
    <row r="37" spans="1:9" ht="63.75" x14ac:dyDescent="0.25">
      <c r="A37" s="43" t="s">
        <v>45</v>
      </c>
      <c r="B37" s="37" t="s">
        <v>10</v>
      </c>
      <c r="C37" s="34" t="s">
        <v>44</v>
      </c>
      <c r="D37" s="34" t="s">
        <v>12</v>
      </c>
      <c r="E37" s="34" t="s">
        <v>0</v>
      </c>
      <c r="F37" s="44">
        <f>F38</f>
        <v>1</v>
      </c>
      <c r="G37" s="44">
        <f t="shared" ref="G37:H37" si="6">G38</f>
        <v>-88</v>
      </c>
      <c r="H37" s="44">
        <f t="shared" si="6"/>
        <v>89</v>
      </c>
    </row>
    <row r="38" spans="1:9" ht="51" x14ac:dyDescent="0.25">
      <c r="A38" s="16" t="s">
        <v>18</v>
      </c>
      <c r="B38" s="28" t="s">
        <v>10</v>
      </c>
      <c r="C38" s="12" t="s">
        <v>44</v>
      </c>
      <c r="D38" s="12" t="s">
        <v>46</v>
      </c>
      <c r="E38" s="12" t="s">
        <v>20</v>
      </c>
      <c r="F38" s="18">
        <v>1</v>
      </c>
      <c r="G38" s="57">
        <f t="shared" si="4"/>
        <v>-88</v>
      </c>
      <c r="H38" s="18">
        <v>89</v>
      </c>
      <c r="I38" s="68" t="s">
        <v>95</v>
      </c>
    </row>
    <row r="39" spans="1:9" ht="76.5" x14ac:dyDescent="0.25">
      <c r="A39" s="43" t="s">
        <v>47</v>
      </c>
      <c r="B39" s="37" t="s">
        <v>10</v>
      </c>
      <c r="C39" s="34" t="s">
        <v>48</v>
      </c>
      <c r="D39" s="34" t="s">
        <v>12</v>
      </c>
      <c r="E39" s="34" t="s">
        <v>0</v>
      </c>
      <c r="F39" s="44">
        <f>F40</f>
        <v>1</v>
      </c>
      <c r="G39" s="44">
        <f t="shared" ref="G39:H39" si="7">G40</f>
        <v>-9</v>
      </c>
      <c r="H39" s="44">
        <f t="shared" si="7"/>
        <v>10</v>
      </c>
    </row>
    <row r="40" spans="1:9" ht="51" x14ac:dyDescent="0.25">
      <c r="A40" s="16" t="s">
        <v>18</v>
      </c>
      <c r="B40" s="28" t="s">
        <v>10</v>
      </c>
      <c r="C40" s="12" t="s">
        <v>48</v>
      </c>
      <c r="D40" s="12" t="s">
        <v>49</v>
      </c>
      <c r="E40" s="12" t="s">
        <v>20</v>
      </c>
      <c r="F40" s="18">
        <v>1</v>
      </c>
      <c r="G40" s="57">
        <f t="shared" si="4"/>
        <v>-9</v>
      </c>
      <c r="H40" s="18">
        <v>10</v>
      </c>
      <c r="I40" s="68" t="s">
        <v>95</v>
      </c>
    </row>
    <row r="41" spans="1:9" s="66" customFormat="1" x14ac:dyDescent="0.25">
      <c r="A41" s="43" t="s">
        <v>91</v>
      </c>
      <c r="B41" s="37" t="s">
        <v>10</v>
      </c>
      <c r="C41" s="34" t="s">
        <v>51</v>
      </c>
      <c r="D41" s="34" t="s">
        <v>12</v>
      </c>
      <c r="E41" s="34" t="s">
        <v>0</v>
      </c>
      <c r="F41" s="44">
        <f>F61+F59+F57+F53+F50+F48+F46+F44+F42</f>
        <v>1769.6100000000001</v>
      </c>
      <c r="G41" s="44">
        <f t="shared" ref="G41:H41" si="8">G61+G59+G57+G53+G50+G48+G46+G44+G42</f>
        <v>521.94000000000005</v>
      </c>
      <c r="H41" s="44">
        <f t="shared" si="8"/>
        <v>1247.67</v>
      </c>
    </row>
    <row r="42" spans="1:9" ht="25.5" x14ac:dyDescent="0.25">
      <c r="A42" s="43" t="s">
        <v>50</v>
      </c>
      <c r="B42" s="37" t="s">
        <v>10</v>
      </c>
      <c r="C42" s="34" t="s">
        <v>51</v>
      </c>
      <c r="D42" s="34" t="s">
        <v>12</v>
      </c>
      <c r="E42" s="34" t="s">
        <v>0</v>
      </c>
      <c r="F42" s="44">
        <f>F43</f>
        <v>649.73</v>
      </c>
      <c r="G42" s="44">
        <f t="shared" ref="G42:H42" si="9">G43</f>
        <v>112.06000000000006</v>
      </c>
      <c r="H42" s="44">
        <f t="shared" si="9"/>
        <v>537.66999999999996</v>
      </c>
    </row>
    <row r="43" spans="1:9" ht="25.5" x14ac:dyDescent="0.25">
      <c r="A43" s="16" t="s">
        <v>13</v>
      </c>
      <c r="B43" s="28" t="s">
        <v>10</v>
      </c>
      <c r="C43" s="12" t="s">
        <v>51</v>
      </c>
      <c r="D43" s="12" t="s">
        <v>52</v>
      </c>
      <c r="E43" s="12" t="s">
        <v>20</v>
      </c>
      <c r="F43" s="18">
        <v>649.73</v>
      </c>
      <c r="G43" s="57">
        <f t="shared" si="4"/>
        <v>112.06000000000006</v>
      </c>
      <c r="H43" s="18">
        <v>537.66999999999996</v>
      </c>
      <c r="I43" s="68" t="s">
        <v>94</v>
      </c>
    </row>
    <row r="44" spans="1:9" x14ac:dyDescent="0.25">
      <c r="A44" s="43" t="s">
        <v>53</v>
      </c>
      <c r="B44" s="37" t="s">
        <v>10</v>
      </c>
      <c r="C44" s="34" t="s">
        <v>51</v>
      </c>
      <c r="D44" s="34" t="s">
        <v>12</v>
      </c>
      <c r="E44" s="34" t="s">
        <v>0</v>
      </c>
      <c r="F44" s="44">
        <f>F45</f>
        <v>554.1</v>
      </c>
      <c r="G44" s="44">
        <f t="shared" ref="G44:H44" si="10">G45</f>
        <v>54.100000000000023</v>
      </c>
      <c r="H44" s="44">
        <f t="shared" si="10"/>
        <v>500</v>
      </c>
    </row>
    <row r="45" spans="1:9" ht="51" x14ac:dyDescent="0.25">
      <c r="A45" s="16" t="s">
        <v>18</v>
      </c>
      <c r="B45" s="28" t="s">
        <v>10</v>
      </c>
      <c r="C45" s="12" t="s">
        <v>51</v>
      </c>
      <c r="D45" s="12" t="s">
        <v>80</v>
      </c>
      <c r="E45" s="12" t="s">
        <v>20</v>
      </c>
      <c r="F45" s="18">
        <v>554.1</v>
      </c>
      <c r="G45" s="57">
        <f t="shared" si="4"/>
        <v>54.100000000000023</v>
      </c>
      <c r="H45" s="18">
        <v>500</v>
      </c>
      <c r="I45" s="68" t="s">
        <v>94</v>
      </c>
    </row>
    <row r="46" spans="1:9" ht="63.75" x14ac:dyDescent="0.25">
      <c r="A46" s="45" t="s">
        <v>81</v>
      </c>
      <c r="B46" s="37" t="s">
        <v>10</v>
      </c>
      <c r="C46" s="34" t="s">
        <v>51</v>
      </c>
      <c r="D46" s="34" t="s">
        <v>12</v>
      </c>
      <c r="E46" s="34" t="s">
        <v>0</v>
      </c>
      <c r="F46" s="44">
        <f>F47</f>
        <v>30</v>
      </c>
      <c r="G46" s="44">
        <f t="shared" ref="G46:H46" si="11">G47</f>
        <v>30</v>
      </c>
      <c r="H46" s="44">
        <f t="shared" si="11"/>
        <v>0</v>
      </c>
    </row>
    <row r="47" spans="1:9" ht="51" x14ac:dyDescent="0.25">
      <c r="A47" s="16" t="s">
        <v>18</v>
      </c>
      <c r="B47" s="28" t="s">
        <v>10</v>
      </c>
      <c r="C47" s="12" t="s">
        <v>51</v>
      </c>
      <c r="D47" s="12" t="s">
        <v>54</v>
      </c>
      <c r="E47" s="12" t="s">
        <v>20</v>
      </c>
      <c r="F47" s="18">
        <v>30</v>
      </c>
      <c r="G47" s="57">
        <f t="shared" si="4"/>
        <v>30</v>
      </c>
      <c r="H47" s="18">
        <v>0</v>
      </c>
      <c r="I47" s="68" t="s">
        <v>94</v>
      </c>
    </row>
    <row r="48" spans="1:9" x14ac:dyDescent="0.25">
      <c r="A48" s="45" t="s">
        <v>82</v>
      </c>
      <c r="B48" s="37" t="s">
        <v>10</v>
      </c>
      <c r="C48" s="34" t="s">
        <v>51</v>
      </c>
      <c r="D48" s="34" t="s">
        <v>12</v>
      </c>
      <c r="E48" s="34" t="s">
        <v>0</v>
      </c>
      <c r="F48" s="44">
        <f>F49</f>
        <v>13.25</v>
      </c>
      <c r="G48" s="44">
        <f t="shared" ref="G48:H48" si="12">G49</f>
        <v>13.25</v>
      </c>
      <c r="H48" s="44">
        <f t="shared" si="12"/>
        <v>0</v>
      </c>
    </row>
    <row r="49" spans="1:12" ht="51" x14ac:dyDescent="0.25">
      <c r="A49" s="16" t="s">
        <v>18</v>
      </c>
      <c r="B49" s="28" t="s">
        <v>10</v>
      </c>
      <c r="C49" s="12" t="s">
        <v>51</v>
      </c>
      <c r="D49" s="12" t="s">
        <v>83</v>
      </c>
      <c r="E49" s="12" t="s">
        <v>20</v>
      </c>
      <c r="F49" s="18">
        <v>13.25</v>
      </c>
      <c r="G49" s="57">
        <f t="shared" si="4"/>
        <v>13.25</v>
      </c>
      <c r="H49" s="18">
        <v>0</v>
      </c>
      <c r="I49" s="68" t="s">
        <v>94</v>
      </c>
    </row>
    <row r="50" spans="1:12" ht="25.5" x14ac:dyDescent="0.25">
      <c r="A50" s="45" t="s">
        <v>84</v>
      </c>
      <c r="B50" s="37" t="s">
        <v>10</v>
      </c>
      <c r="C50" s="34" t="s">
        <v>51</v>
      </c>
      <c r="D50" s="34" t="s">
        <v>12</v>
      </c>
      <c r="E50" s="34" t="s">
        <v>0</v>
      </c>
      <c r="F50" s="44">
        <f>F52+F51</f>
        <v>30</v>
      </c>
      <c r="G50" s="44">
        <f t="shared" ref="G50:H50" si="13">G52+G51</f>
        <v>20</v>
      </c>
      <c r="H50" s="44">
        <f t="shared" si="13"/>
        <v>10</v>
      </c>
      <c r="L50" s="62"/>
    </row>
    <row r="51" spans="1:12" ht="51" x14ac:dyDescent="0.25">
      <c r="A51" s="16" t="s">
        <v>18</v>
      </c>
      <c r="B51" s="28" t="s">
        <v>10</v>
      </c>
      <c r="C51" s="12" t="s">
        <v>51</v>
      </c>
      <c r="D51" s="12" t="s">
        <v>56</v>
      </c>
      <c r="E51" s="12" t="s">
        <v>85</v>
      </c>
      <c r="F51" s="18">
        <v>10</v>
      </c>
      <c r="G51" s="57">
        <f t="shared" si="4"/>
        <v>10</v>
      </c>
      <c r="H51" s="18">
        <v>0</v>
      </c>
    </row>
    <row r="52" spans="1:12" ht="51" x14ac:dyDescent="0.25">
      <c r="A52" s="16" t="s">
        <v>18</v>
      </c>
      <c r="B52" s="28" t="s">
        <v>10</v>
      </c>
      <c r="C52" s="12" t="s">
        <v>51</v>
      </c>
      <c r="D52" s="12" t="s">
        <v>56</v>
      </c>
      <c r="E52" s="12" t="s">
        <v>20</v>
      </c>
      <c r="F52" s="18">
        <v>20</v>
      </c>
      <c r="G52" s="57">
        <f t="shared" si="4"/>
        <v>10</v>
      </c>
      <c r="H52" s="18">
        <v>10</v>
      </c>
      <c r="I52" s="68" t="s">
        <v>94</v>
      </c>
    </row>
    <row r="53" spans="1:12" ht="36" x14ac:dyDescent="0.25">
      <c r="A53" s="39" t="s">
        <v>55</v>
      </c>
      <c r="B53" s="37" t="s">
        <v>10</v>
      </c>
      <c r="C53" s="46" t="s">
        <v>51</v>
      </c>
      <c r="D53" s="34" t="s">
        <v>12</v>
      </c>
      <c r="E53" s="34" t="s">
        <v>0</v>
      </c>
      <c r="F53" s="41">
        <f>F56+F55+F54</f>
        <v>227.8</v>
      </c>
      <c r="G53" s="41">
        <f t="shared" ref="G53:H53" si="14">G56+G55+G54</f>
        <v>27.800000000000011</v>
      </c>
      <c r="H53" s="41">
        <f t="shared" si="14"/>
        <v>200</v>
      </c>
    </row>
    <row r="54" spans="1:12" s="63" customFormat="1" ht="48" x14ac:dyDescent="0.25">
      <c r="A54" s="25" t="s">
        <v>18</v>
      </c>
      <c r="B54" s="28">
        <v>803</v>
      </c>
      <c r="C54" s="12" t="s">
        <v>51</v>
      </c>
      <c r="D54" s="12" t="s">
        <v>56</v>
      </c>
      <c r="E54" s="12" t="s">
        <v>85</v>
      </c>
      <c r="F54" s="17">
        <v>195</v>
      </c>
      <c r="G54" s="57">
        <f t="shared" si="4"/>
        <v>195</v>
      </c>
      <c r="H54" s="17">
        <v>0</v>
      </c>
    </row>
    <row r="55" spans="1:12" ht="48" x14ac:dyDescent="0.25">
      <c r="A55" s="25" t="s">
        <v>18</v>
      </c>
      <c r="B55" s="28">
        <v>803</v>
      </c>
      <c r="C55" s="12" t="s">
        <v>51</v>
      </c>
      <c r="D55" s="12" t="s">
        <v>56</v>
      </c>
      <c r="E55" s="12" t="s">
        <v>20</v>
      </c>
      <c r="F55" s="17">
        <v>32.799999999999997</v>
      </c>
      <c r="G55" s="57">
        <f t="shared" si="4"/>
        <v>32.799999999999997</v>
      </c>
      <c r="H55" s="17">
        <v>0</v>
      </c>
    </row>
    <row r="56" spans="1:12" ht="48" x14ac:dyDescent="0.25">
      <c r="A56" s="25" t="s">
        <v>18</v>
      </c>
      <c r="B56" s="28">
        <v>803</v>
      </c>
      <c r="C56" s="12" t="s">
        <v>51</v>
      </c>
      <c r="D56" s="12" t="s">
        <v>57</v>
      </c>
      <c r="E56" s="12" t="s">
        <v>20</v>
      </c>
      <c r="F56" s="17">
        <v>0</v>
      </c>
      <c r="G56" s="57">
        <f t="shared" si="4"/>
        <v>-200</v>
      </c>
      <c r="H56" s="17">
        <v>200</v>
      </c>
      <c r="I56" s="68" t="s">
        <v>95</v>
      </c>
    </row>
    <row r="57" spans="1:12" ht="48" x14ac:dyDescent="0.25">
      <c r="A57" s="39" t="s">
        <v>58</v>
      </c>
      <c r="B57" s="37" t="s">
        <v>10</v>
      </c>
      <c r="C57" s="46" t="s">
        <v>51</v>
      </c>
      <c r="D57" s="34" t="s">
        <v>12</v>
      </c>
      <c r="E57" s="34" t="s">
        <v>0</v>
      </c>
      <c r="F57" s="41">
        <f>F58</f>
        <v>31</v>
      </c>
      <c r="G57" s="41">
        <f t="shared" ref="G57:H57" si="15">G58</f>
        <v>31</v>
      </c>
      <c r="H57" s="41">
        <f t="shared" si="15"/>
        <v>0</v>
      </c>
    </row>
    <row r="58" spans="1:12" ht="48" x14ac:dyDescent="0.25">
      <c r="A58" s="25" t="s">
        <v>18</v>
      </c>
      <c r="B58" s="28" t="s">
        <v>10</v>
      </c>
      <c r="C58" s="12" t="s">
        <v>51</v>
      </c>
      <c r="D58" s="12" t="s">
        <v>59</v>
      </c>
      <c r="E58" s="12" t="s">
        <v>20</v>
      </c>
      <c r="F58" s="17">
        <v>31</v>
      </c>
      <c r="G58" s="57">
        <f>F58-H58</f>
        <v>31</v>
      </c>
      <c r="H58" s="17">
        <v>0</v>
      </c>
    </row>
    <row r="59" spans="1:12" ht="48" x14ac:dyDescent="0.25">
      <c r="A59" s="39" t="s">
        <v>58</v>
      </c>
      <c r="B59" s="37" t="s">
        <v>10</v>
      </c>
      <c r="C59" s="46" t="s">
        <v>51</v>
      </c>
      <c r="D59" s="34" t="s">
        <v>12</v>
      </c>
      <c r="E59" s="34" t="s">
        <v>0</v>
      </c>
      <c r="F59" s="41">
        <f>F60</f>
        <v>50</v>
      </c>
      <c r="G59" s="41">
        <f t="shared" ref="G59:H59" si="16">G60</f>
        <v>50</v>
      </c>
      <c r="H59" s="41">
        <f t="shared" si="16"/>
        <v>0</v>
      </c>
    </row>
    <row r="60" spans="1:12" ht="48" x14ac:dyDescent="0.25">
      <c r="A60" s="25" t="s">
        <v>18</v>
      </c>
      <c r="B60" s="28" t="s">
        <v>10</v>
      </c>
      <c r="C60" s="12" t="s">
        <v>51</v>
      </c>
      <c r="D60" s="12" t="s">
        <v>86</v>
      </c>
      <c r="E60" s="12" t="s">
        <v>20</v>
      </c>
      <c r="F60" s="17">
        <v>50</v>
      </c>
      <c r="G60" s="57">
        <f>F60-H60</f>
        <v>50</v>
      </c>
      <c r="H60" s="17">
        <v>0</v>
      </c>
    </row>
    <row r="61" spans="1:12" ht="48" x14ac:dyDescent="0.25">
      <c r="A61" s="39" t="s">
        <v>87</v>
      </c>
      <c r="B61" s="37" t="s">
        <v>10</v>
      </c>
      <c r="C61" s="46" t="s">
        <v>51</v>
      </c>
      <c r="D61" s="34" t="s">
        <v>12</v>
      </c>
      <c r="E61" s="34" t="s">
        <v>0</v>
      </c>
      <c r="F61" s="41">
        <f>F62</f>
        <v>183.73</v>
      </c>
      <c r="G61" s="41">
        <f t="shared" ref="G61:H61" si="17">G62</f>
        <v>183.73</v>
      </c>
      <c r="H61" s="41">
        <f t="shared" si="17"/>
        <v>0</v>
      </c>
    </row>
    <row r="62" spans="1:12" ht="48" x14ac:dyDescent="0.25">
      <c r="A62" s="25" t="s">
        <v>18</v>
      </c>
      <c r="B62" s="28" t="s">
        <v>10</v>
      </c>
      <c r="C62" s="12" t="s">
        <v>51</v>
      </c>
      <c r="D62" s="12" t="s">
        <v>88</v>
      </c>
      <c r="E62" s="12" t="s">
        <v>20</v>
      </c>
      <c r="F62" s="17">
        <v>183.73</v>
      </c>
      <c r="G62" s="57">
        <f>F62-H62</f>
        <v>183.73</v>
      </c>
      <c r="H62" s="17">
        <v>0</v>
      </c>
    </row>
    <row r="63" spans="1:12" ht="48" x14ac:dyDescent="0.25">
      <c r="A63" s="39" t="s">
        <v>60</v>
      </c>
      <c r="B63" s="37" t="s">
        <v>10</v>
      </c>
      <c r="C63" s="46" t="s">
        <v>61</v>
      </c>
      <c r="D63" s="34" t="s">
        <v>12</v>
      </c>
      <c r="E63" s="34" t="s">
        <v>0</v>
      </c>
      <c r="F63" s="41">
        <f>F64</f>
        <v>1</v>
      </c>
      <c r="G63" s="41">
        <f t="shared" ref="G63:H63" si="18">G64</f>
        <v>-7</v>
      </c>
      <c r="H63" s="41">
        <f t="shared" si="18"/>
        <v>8</v>
      </c>
    </row>
    <row r="64" spans="1:12" ht="48" x14ac:dyDescent="0.25">
      <c r="A64" s="25" t="s">
        <v>18</v>
      </c>
      <c r="B64" s="28" t="s">
        <v>10</v>
      </c>
      <c r="C64" s="12" t="s">
        <v>61</v>
      </c>
      <c r="D64" s="12" t="s">
        <v>62</v>
      </c>
      <c r="E64" s="12" t="s">
        <v>20</v>
      </c>
      <c r="F64" s="17">
        <v>1</v>
      </c>
      <c r="G64" s="57">
        <f>F64-H64</f>
        <v>-7</v>
      </c>
      <c r="H64" s="17">
        <v>8</v>
      </c>
      <c r="I64" s="68" t="s">
        <v>95</v>
      </c>
    </row>
    <row r="65" spans="1:9" ht="25.5" x14ac:dyDescent="0.25">
      <c r="A65" s="47" t="s">
        <v>63</v>
      </c>
      <c r="B65" s="37">
        <v>803</v>
      </c>
      <c r="C65" s="33" t="s">
        <v>64</v>
      </c>
      <c r="D65" s="34" t="s">
        <v>12</v>
      </c>
      <c r="E65" s="34" t="s">
        <v>0</v>
      </c>
      <c r="F65" s="41">
        <f>F66</f>
        <v>1935.1</v>
      </c>
      <c r="G65" s="41">
        <f>G66</f>
        <v>0</v>
      </c>
      <c r="H65" s="41">
        <f t="shared" ref="H65" si="19">H66</f>
        <v>1935.1</v>
      </c>
    </row>
    <row r="66" spans="1:9" ht="25.5" x14ac:dyDescent="0.25">
      <c r="A66" s="30" t="s">
        <v>65</v>
      </c>
      <c r="B66" s="28">
        <v>803</v>
      </c>
      <c r="C66" s="12" t="s">
        <v>64</v>
      </c>
      <c r="D66" s="12" t="s">
        <v>66</v>
      </c>
      <c r="E66" s="31" t="s">
        <v>67</v>
      </c>
      <c r="F66" s="17">
        <v>1935.1</v>
      </c>
      <c r="G66" s="48">
        <f>F66-H66</f>
        <v>0</v>
      </c>
      <c r="H66" s="17">
        <v>1935.1</v>
      </c>
    </row>
    <row r="67" spans="1:9" ht="63.75" x14ac:dyDescent="0.25">
      <c r="A67" s="43" t="s">
        <v>68</v>
      </c>
      <c r="B67" s="37">
        <v>803</v>
      </c>
      <c r="C67" s="34" t="s">
        <v>69</v>
      </c>
      <c r="D67" s="34" t="s">
        <v>12</v>
      </c>
      <c r="E67" s="34" t="s">
        <v>0</v>
      </c>
      <c r="F67" s="41">
        <f>F69+F68</f>
        <v>1</v>
      </c>
      <c r="G67" s="41">
        <f t="shared" ref="G67:H67" si="20">G69+G68</f>
        <v>-9</v>
      </c>
      <c r="H67" s="41">
        <f t="shared" si="20"/>
        <v>10</v>
      </c>
    </row>
    <row r="68" spans="1:9" ht="51" x14ac:dyDescent="0.25">
      <c r="A68" s="16" t="s">
        <v>18</v>
      </c>
      <c r="B68" s="64">
        <v>803</v>
      </c>
      <c r="C68" s="12" t="s">
        <v>89</v>
      </c>
      <c r="D68" s="14">
        <v>8980500190</v>
      </c>
      <c r="E68" s="14">
        <v>244</v>
      </c>
      <c r="F68" s="17">
        <v>1</v>
      </c>
      <c r="G68" s="48">
        <f>F68-H68</f>
        <v>1</v>
      </c>
      <c r="H68" s="17">
        <v>0</v>
      </c>
    </row>
    <row r="69" spans="1:9" ht="51" x14ac:dyDescent="0.25">
      <c r="A69" s="16" t="s">
        <v>18</v>
      </c>
      <c r="B69" s="64">
        <v>803</v>
      </c>
      <c r="C69" s="12" t="s">
        <v>69</v>
      </c>
      <c r="D69" s="14">
        <v>8980500190</v>
      </c>
      <c r="E69" s="14">
        <v>244</v>
      </c>
      <c r="F69" s="17">
        <v>0</v>
      </c>
      <c r="G69" s="48">
        <f>F69-H69</f>
        <v>-10</v>
      </c>
      <c r="H69" s="17">
        <v>10</v>
      </c>
      <c r="I69" s="68" t="s">
        <v>95</v>
      </c>
    </row>
    <row r="70" spans="1:9" ht="51" x14ac:dyDescent="0.25">
      <c r="A70" s="43" t="s">
        <v>70</v>
      </c>
      <c r="B70" s="37" t="s">
        <v>10</v>
      </c>
      <c r="C70" s="34" t="s">
        <v>71</v>
      </c>
      <c r="D70" s="34" t="s">
        <v>12</v>
      </c>
      <c r="E70" s="34" t="s">
        <v>0</v>
      </c>
      <c r="F70" s="41">
        <f>F71</f>
        <v>1</v>
      </c>
      <c r="G70" s="42">
        <f>G71</f>
        <v>-9</v>
      </c>
      <c r="H70" s="41">
        <f t="shared" ref="H70" si="21">H71</f>
        <v>10</v>
      </c>
    </row>
    <row r="71" spans="1:9" ht="51" x14ac:dyDescent="0.25">
      <c r="A71" s="16" t="s">
        <v>18</v>
      </c>
      <c r="B71" s="65">
        <v>803</v>
      </c>
      <c r="C71" s="12">
        <v>1101</v>
      </c>
      <c r="D71" s="14">
        <v>8981000190</v>
      </c>
      <c r="E71" s="14">
        <v>244</v>
      </c>
      <c r="F71" s="15">
        <v>1</v>
      </c>
      <c r="G71" s="48">
        <f>F71-H71</f>
        <v>-9</v>
      </c>
      <c r="H71" s="15">
        <v>10</v>
      </c>
      <c r="I71" s="68" t="s">
        <v>95</v>
      </c>
    </row>
    <row r="72" spans="1:9" x14ac:dyDescent="0.25">
      <c r="A72" s="20" t="s">
        <v>72</v>
      </c>
      <c r="B72" s="26"/>
      <c r="C72" s="19"/>
      <c r="D72" s="22"/>
      <c r="E72" s="21"/>
      <c r="F72" s="27">
        <f>F12+F41+F63+F65+F67+F70</f>
        <v>9270.9</v>
      </c>
      <c r="G72" s="67">
        <f>G12+G41+G63+G65+G67+G70</f>
        <v>-1.1368683772161603E-13</v>
      </c>
      <c r="H72" s="27">
        <f>H12+H41+H63+H65+H67+H70</f>
        <v>9270.9</v>
      </c>
    </row>
  </sheetData>
  <mergeCells count="10">
    <mergeCell ref="F5:H5"/>
    <mergeCell ref="A6:H6"/>
    <mergeCell ref="A7:H7"/>
    <mergeCell ref="A8:A9"/>
    <mergeCell ref="B8:H8"/>
    <mergeCell ref="A10:A11"/>
    <mergeCell ref="C10:E10"/>
    <mergeCell ref="F10:F11"/>
    <mergeCell ref="G10:G11"/>
    <mergeCell ref="H10:H11"/>
  </mergeCells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selection activeCell="H10" sqref="H10:H11"/>
    </sheetView>
  </sheetViews>
  <sheetFormatPr defaultRowHeight="15" x14ac:dyDescent="0.25"/>
  <cols>
    <col min="1" max="1" width="24.28515625" customWidth="1"/>
    <col min="4" max="4" width="10" customWidth="1"/>
    <col min="5" max="5" width="5.42578125" customWidth="1"/>
    <col min="6" max="6" width="11.7109375" customWidth="1"/>
    <col min="7" max="7" width="11.5703125" customWidth="1"/>
    <col min="8" max="8" width="11.85546875" customWidth="1"/>
    <col min="9" max="11" width="9.140625" hidden="1" customWidth="1"/>
  </cols>
  <sheetData>
    <row r="1" spans="1:11" ht="15.75" x14ac:dyDescent="0.25">
      <c r="A1" s="3"/>
      <c r="B1" s="3"/>
      <c r="C1" s="51"/>
      <c r="D1" s="52"/>
      <c r="E1" s="5"/>
      <c r="F1" s="1"/>
      <c r="G1" s="1"/>
      <c r="H1" s="69" t="s">
        <v>92</v>
      </c>
      <c r="I1" s="50"/>
      <c r="J1" s="50"/>
    </row>
    <row r="2" spans="1:11" ht="15.75" x14ac:dyDescent="0.25">
      <c r="A2" s="51"/>
      <c r="B2" s="51"/>
      <c r="C2" s="53"/>
      <c r="D2" s="54"/>
      <c r="E2" s="54"/>
      <c r="F2" s="69"/>
      <c r="G2" s="1"/>
      <c r="H2" s="69" t="s">
        <v>96</v>
      </c>
    </row>
    <row r="3" spans="1:11" ht="15.75" x14ac:dyDescent="0.25">
      <c r="A3" s="51"/>
      <c r="B3" s="51"/>
      <c r="C3" s="53"/>
      <c r="D3" s="54"/>
      <c r="E3" s="54"/>
      <c r="F3" s="69"/>
      <c r="G3" s="1"/>
      <c r="H3" s="69" t="s">
        <v>97</v>
      </c>
    </row>
    <row r="4" spans="1:11" ht="15.75" x14ac:dyDescent="0.25">
      <c r="A4" s="55"/>
      <c r="B4" s="55"/>
      <c r="C4" s="53"/>
      <c r="D4" s="54"/>
      <c r="E4" s="54"/>
      <c r="F4" s="69"/>
      <c r="G4" s="1"/>
      <c r="H4" s="69" t="s">
        <v>98</v>
      </c>
    </row>
    <row r="5" spans="1:11" x14ac:dyDescent="0.25">
      <c r="A5" s="49"/>
      <c r="B5" s="49"/>
      <c r="C5" s="49"/>
      <c r="D5" s="49"/>
      <c r="E5" s="49"/>
      <c r="F5" s="73"/>
      <c r="G5" s="73"/>
      <c r="H5" s="73"/>
    </row>
    <row r="6" spans="1:11" ht="45" customHeight="1" x14ac:dyDescent="0.25">
      <c r="A6" s="88" t="s">
        <v>103</v>
      </c>
      <c r="B6" s="88"/>
      <c r="C6" s="88"/>
      <c r="D6" s="88"/>
      <c r="E6" s="88"/>
      <c r="F6" s="88"/>
      <c r="G6" s="88"/>
      <c r="H6" s="88"/>
      <c r="I6" s="88"/>
      <c r="J6" s="88"/>
      <c r="K6" s="89"/>
    </row>
    <row r="7" spans="1:11" hidden="1" x14ac:dyDescent="0.25">
      <c r="A7" s="74"/>
      <c r="B7" s="74"/>
      <c r="C7" s="74"/>
      <c r="D7" s="74"/>
      <c r="E7" s="74"/>
      <c r="F7" s="74"/>
      <c r="G7" s="74"/>
      <c r="H7" s="74"/>
    </row>
    <row r="8" spans="1:11" hidden="1" x14ac:dyDescent="0.25">
      <c r="A8" s="76"/>
      <c r="B8" s="86"/>
      <c r="C8" s="87"/>
      <c r="D8" s="87"/>
      <c r="E8" s="87"/>
      <c r="F8" s="87"/>
      <c r="G8" s="87"/>
      <c r="H8" s="87"/>
    </row>
    <row r="9" spans="1:11" x14ac:dyDescent="0.25">
      <c r="A9" s="77"/>
      <c r="B9" s="70"/>
      <c r="C9" s="7"/>
      <c r="D9" s="8"/>
      <c r="E9" s="7"/>
      <c r="F9" s="4"/>
      <c r="G9" s="4"/>
      <c r="H9" s="4"/>
    </row>
    <row r="10" spans="1:11" x14ac:dyDescent="0.25">
      <c r="A10" s="78" t="s">
        <v>2</v>
      </c>
      <c r="B10" s="23"/>
      <c r="C10" s="80" t="s">
        <v>3</v>
      </c>
      <c r="D10" s="80"/>
      <c r="E10" s="80"/>
      <c r="F10" s="81" t="s">
        <v>73</v>
      </c>
      <c r="G10" s="83" t="s">
        <v>75</v>
      </c>
      <c r="H10" s="85" t="s">
        <v>100</v>
      </c>
    </row>
    <row r="11" spans="1:11" x14ac:dyDescent="0.25">
      <c r="A11" s="79"/>
      <c r="B11" s="24" t="s">
        <v>4</v>
      </c>
      <c r="C11" s="9" t="s">
        <v>5</v>
      </c>
      <c r="D11" s="10" t="s">
        <v>6</v>
      </c>
      <c r="E11" s="9" t="s">
        <v>7</v>
      </c>
      <c r="F11" s="82"/>
      <c r="G11" s="84"/>
      <c r="H11" s="85"/>
    </row>
    <row r="12" spans="1:11" ht="25.5" x14ac:dyDescent="0.25">
      <c r="A12" s="32" t="s">
        <v>90</v>
      </c>
      <c r="B12" s="32"/>
      <c r="C12" s="33" t="s">
        <v>1</v>
      </c>
      <c r="D12" s="34" t="s">
        <v>8</v>
      </c>
      <c r="E12" s="33" t="s">
        <v>0</v>
      </c>
      <c r="F12" s="35">
        <f>F39+F37+F35+F31+F26+F21+F18+F13</f>
        <v>6060.1299999999992</v>
      </c>
      <c r="G12" s="35">
        <f>G39+G37+G35+G31+G26+G21+G18+G13</f>
        <v>-127.72999999999979</v>
      </c>
      <c r="H12" s="35">
        <f t="shared" ref="H12" si="0">H39+H37+H35+H31+H26+H21+H18+H13</f>
        <v>6187.8599999999988</v>
      </c>
    </row>
    <row r="13" spans="1:11" ht="84" x14ac:dyDescent="0.25">
      <c r="A13" s="36" t="s">
        <v>9</v>
      </c>
      <c r="B13" s="37" t="s">
        <v>10</v>
      </c>
      <c r="C13" s="33" t="s">
        <v>11</v>
      </c>
      <c r="D13" s="34" t="s">
        <v>12</v>
      </c>
      <c r="E13" s="33" t="s">
        <v>0</v>
      </c>
      <c r="F13" s="38">
        <f>F17+F16+F15+F14</f>
        <v>828.90000000000009</v>
      </c>
      <c r="G13" s="38">
        <f>G17+G16+G15+G14</f>
        <v>699.23</v>
      </c>
      <c r="H13" s="38">
        <f>H17+H16+H15+H14</f>
        <v>129.66999999999999</v>
      </c>
    </row>
    <row r="14" spans="1:11" ht="24" x14ac:dyDescent="0.25">
      <c r="A14" s="13" t="s">
        <v>13</v>
      </c>
      <c r="B14" s="28" t="s">
        <v>76</v>
      </c>
      <c r="C14" s="11" t="s">
        <v>11</v>
      </c>
      <c r="D14" s="12" t="s">
        <v>14</v>
      </c>
      <c r="E14" s="11" t="s">
        <v>15</v>
      </c>
      <c r="F14" s="29">
        <v>398.5</v>
      </c>
      <c r="G14" s="56">
        <f>F14-H14</f>
        <v>398.5</v>
      </c>
      <c r="H14" s="29">
        <v>0</v>
      </c>
    </row>
    <row r="15" spans="1:11" x14ac:dyDescent="0.25">
      <c r="A15" s="13" t="s">
        <v>16</v>
      </c>
      <c r="B15" s="28" t="s">
        <v>76</v>
      </c>
      <c r="C15" s="11" t="s">
        <v>11</v>
      </c>
      <c r="D15" s="12" t="s">
        <v>14</v>
      </c>
      <c r="E15" s="11" t="s">
        <v>17</v>
      </c>
      <c r="F15" s="29">
        <v>90.73</v>
      </c>
      <c r="G15" s="56">
        <f t="shared" ref="G15:G17" si="1">F15-H15</f>
        <v>90.73</v>
      </c>
      <c r="H15" s="29">
        <v>0</v>
      </c>
    </row>
    <row r="16" spans="1:11" ht="48" x14ac:dyDescent="0.25">
      <c r="A16" s="13" t="s">
        <v>18</v>
      </c>
      <c r="B16" s="28" t="s">
        <v>76</v>
      </c>
      <c r="C16" s="11" t="s">
        <v>11</v>
      </c>
      <c r="D16" s="12" t="s">
        <v>19</v>
      </c>
      <c r="E16" s="11" t="s">
        <v>20</v>
      </c>
      <c r="F16" s="29">
        <v>9.67</v>
      </c>
      <c r="G16" s="56">
        <f>F16-H16</f>
        <v>0</v>
      </c>
      <c r="H16" s="29">
        <v>9.67</v>
      </c>
    </row>
    <row r="17" spans="1:8" x14ac:dyDescent="0.25">
      <c r="A17" s="13" t="s">
        <v>21</v>
      </c>
      <c r="B17" s="28" t="s">
        <v>76</v>
      </c>
      <c r="C17" s="11" t="s">
        <v>11</v>
      </c>
      <c r="D17" s="12" t="s">
        <v>19</v>
      </c>
      <c r="E17" s="11" t="s">
        <v>22</v>
      </c>
      <c r="F17" s="29">
        <v>330</v>
      </c>
      <c r="G17" s="56">
        <f t="shared" si="1"/>
        <v>210</v>
      </c>
      <c r="H17" s="29">
        <v>120</v>
      </c>
    </row>
    <row r="18" spans="1:8" ht="84" x14ac:dyDescent="0.25">
      <c r="A18" s="36" t="s">
        <v>9</v>
      </c>
      <c r="B18" s="37" t="s">
        <v>10</v>
      </c>
      <c r="C18" s="33" t="s">
        <v>23</v>
      </c>
      <c r="D18" s="34" t="s">
        <v>12</v>
      </c>
      <c r="E18" s="33" t="s">
        <v>0</v>
      </c>
      <c r="F18" s="38">
        <f>F20+F19</f>
        <v>495.48</v>
      </c>
      <c r="G18" s="38">
        <f>G20+G19</f>
        <v>0</v>
      </c>
      <c r="H18" s="38">
        <f>H20+H19</f>
        <v>495.48</v>
      </c>
    </row>
    <row r="19" spans="1:8" ht="24" x14ac:dyDescent="0.25">
      <c r="A19" s="13" t="s">
        <v>13</v>
      </c>
      <c r="B19" s="28" t="s">
        <v>10</v>
      </c>
      <c r="C19" s="11" t="s">
        <v>23</v>
      </c>
      <c r="D19" s="12" t="s">
        <v>24</v>
      </c>
      <c r="E19" s="11" t="s">
        <v>15</v>
      </c>
      <c r="F19" s="29">
        <v>380.55</v>
      </c>
      <c r="G19" s="56">
        <f>F19-H19</f>
        <v>0</v>
      </c>
      <c r="H19" s="29">
        <v>380.55</v>
      </c>
    </row>
    <row r="20" spans="1:8" x14ac:dyDescent="0.25">
      <c r="A20" s="13" t="s">
        <v>16</v>
      </c>
      <c r="B20" s="28" t="s">
        <v>10</v>
      </c>
      <c r="C20" s="11" t="s">
        <v>23</v>
      </c>
      <c r="D20" s="12" t="s">
        <v>24</v>
      </c>
      <c r="E20" s="11" t="s">
        <v>17</v>
      </c>
      <c r="F20" s="29">
        <v>114.93</v>
      </c>
      <c r="G20" s="56">
        <f>F20-H20</f>
        <v>0</v>
      </c>
      <c r="H20" s="29">
        <v>114.93</v>
      </c>
    </row>
    <row r="21" spans="1:8" ht="72" x14ac:dyDescent="0.25">
      <c r="A21" s="39" t="s">
        <v>25</v>
      </c>
      <c r="B21" s="37">
        <v>803</v>
      </c>
      <c r="C21" s="40" t="s">
        <v>23</v>
      </c>
      <c r="D21" s="34" t="s">
        <v>26</v>
      </c>
      <c r="E21" s="34" t="s">
        <v>27</v>
      </c>
      <c r="F21" s="41">
        <f>F25+F24+F23+F22</f>
        <v>3927.75</v>
      </c>
      <c r="G21" s="41">
        <f>G25+G24+G23+G22</f>
        <v>-712.22999999999979</v>
      </c>
      <c r="H21" s="41">
        <f>H25+H24+H23+H22</f>
        <v>4639.9799999999996</v>
      </c>
    </row>
    <row r="22" spans="1:8" ht="25.5" x14ac:dyDescent="0.25">
      <c r="A22" s="16" t="s">
        <v>13</v>
      </c>
      <c r="B22" s="28">
        <v>803</v>
      </c>
      <c r="C22" s="11" t="s">
        <v>23</v>
      </c>
      <c r="D22" s="12" t="s">
        <v>28</v>
      </c>
      <c r="E22" s="12">
        <v>121</v>
      </c>
      <c r="F22" s="18">
        <v>1931.99</v>
      </c>
      <c r="G22" s="56">
        <f>F22-H22</f>
        <v>-271.49999999999977</v>
      </c>
      <c r="H22" s="18">
        <v>2203.4899999999998</v>
      </c>
    </row>
    <row r="23" spans="1:8" ht="25.5" x14ac:dyDescent="0.25">
      <c r="A23" s="16" t="s">
        <v>77</v>
      </c>
      <c r="B23" s="28">
        <v>803</v>
      </c>
      <c r="C23" s="12" t="s">
        <v>23</v>
      </c>
      <c r="D23" s="12" t="s">
        <v>28</v>
      </c>
      <c r="E23" s="12" t="s">
        <v>17</v>
      </c>
      <c r="F23" s="18">
        <v>613.46</v>
      </c>
      <c r="G23" s="56">
        <f>F23-H23</f>
        <v>-290.73</v>
      </c>
      <c r="H23" s="18">
        <v>904.19</v>
      </c>
    </row>
    <row r="24" spans="1:8" ht="63.75" x14ac:dyDescent="0.25">
      <c r="A24" s="16" t="s">
        <v>29</v>
      </c>
      <c r="B24" s="28">
        <v>803</v>
      </c>
      <c r="C24" s="12" t="s">
        <v>30</v>
      </c>
      <c r="D24" s="12" t="s">
        <v>31</v>
      </c>
      <c r="E24" s="12">
        <v>242</v>
      </c>
      <c r="F24" s="18">
        <v>88</v>
      </c>
      <c r="G24" s="57">
        <f t="shared" ref="G24:G25" si="2">F24-H24</f>
        <v>-3</v>
      </c>
      <c r="H24" s="18">
        <v>91</v>
      </c>
    </row>
    <row r="25" spans="1:8" ht="51" x14ac:dyDescent="0.25">
      <c r="A25" s="16" t="s">
        <v>18</v>
      </c>
      <c r="B25" s="28">
        <v>803</v>
      </c>
      <c r="C25" s="12" t="s">
        <v>30</v>
      </c>
      <c r="D25" s="12" t="s">
        <v>31</v>
      </c>
      <c r="E25" s="12" t="s">
        <v>20</v>
      </c>
      <c r="F25" s="18">
        <v>1294.3</v>
      </c>
      <c r="G25" s="57">
        <f t="shared" si="2"/>
        <v>-147</v>
      </c>
      <c r="H25" s="18">
        <v>1441.3</v>
      </c>
    </row>
    <row r="26" spans="1:8" x14ac:dyDescent="0.25">
      <c r="A26" s="58" t="s">
        <v>21</v>
      </c>
      <c r="B26" s="59">
        <v>803</v>
      </c>
      <c r="C26" s="46" t="s">
        <v>30</v>
      </c>
      <c r="D26" s="46" t="s">
        <v>31</v>
      </c>
      <c r="E26" s="46" t="s">
        <v>78</v>
      </c>
      <c r="F26" s="60">
        <f>F30+F29+F28+F27</f>
        <v>327</v>
      </c>
      <c r="G26" s="60">
        <f t="shared" ref="G26:H26" si="3">G30+G29+G28+G27</f>
        <v>-124.73000000000002</v>
      </c>
      <c r="H26" s="60">
        <f t="shared" si="3"/>
        <v>451.73</v>
      </c>
    </row>
    <row r="27" spans="1:8" ht="38.25" x14ac:dyDescent="0.25">
      <c r="A27" s="16" t="s">
        <v>32</v>
      </c>
      <c r="B27" s="28">
        <v>803</v>
      </c>
      <c r="C27" s="12" t="s">
        <v>30</v>
      </c>
      <c r="D27" s="12" t="s">
        <v>31</v>
      </c>
      <c r="E27" s="12">
        <v>851</v>
      </c>
      <c r="F27" s="18">
        <v>254.5</v>
      </c>
      <c r="G27" s="57">
        <f t="shared" ref="G27:G56" si="4">F27-H27</f>
        <v>-159.73000000000002</v>
      </c>
      <c r="H27" s="18">
        <v>414.23</v>
      </c>
    </row>
    <row r="28" spans="1:8" ht="25.5" x14ac:dyDescent="0.25">
      <c r="A28" s="16" t="s">
        <v>33</v>
      </c>
      <c r="B28" s="28">
        <v>803</v>
      </c>
      <c r="C28" s="12" t="s">
        <v>30</v>
      </c>
      <c r="D28" s="12" t="s">
        <v>31</v>
      </c>
      <c r="E28" s="12">
        <v>852</v>
      </c>
      <c r="F28" s="18">
        <v>4.05</v>
      </c>
      <c r="G28" s="57">
        <f t="shared" si="4"/>
        <v>0</v>
      </c>
      <c r="H28" s="18">
        <v>4.05</v>
      </c>
    </row>
    <row r="29" spans="1:8" ht="25.5" x14ac:dyDescent="0.25">
      <c r="A29" s="16" t="s">
        <v>33</v>
      </c>
      <c r="B29" s="28">
        <v>803</v>
      </c>
      <c r="C29" s="12" t="s">
        <v>30</v>
      </c>
      <c r="D29" s="12" t="s">
        <v>31</v>
      </c>
      <c r="E29" s="12">
        <v>853</v>
      </c>
      <c r="F29" s="18">
        <v>3.45</v>
      </c>
      <c r="G29" s="57">
        <f t="shared" si="4"/>
        <v>-30.000000000000004</v>
      </c>
      <c r="H29" s="18">
        <v>33.450000000000003</v>
      </c>
    </row>
    <row r="30" spans="1:8" x14ac:dyDescent="0.25">
      <c r="A30" s="16" t="s">
        <v>34</v>
      </c>
      <c r="B30" s="28" t="s">
        <v>10</v>
      </c>
      <c r="C30" s="12" t="s">
        <v>35</v>
      </c>
      <c r="D30" s="12" t="s">
        <v>36</v>
      </c>
      <c r="E30" s="12" t="s">
        <v>37</v>
      </c>
      <c r="F30" s="18">
        <v>65</v>
      </c>
      <c r="G30" s="57">
        <f t="shared" si="4"/>
        <v>65</v>
      </c>
      <c r="H30" s="18">
        <v>0</v>
      </c>
    </row>
    <row r="31" spans="1:8" ht="38.25" x14ac:dyDescent="0.25">
      <c r="A31" s="61" t="s">
        <v>79</v>
      </c>
      <c r="B31" s="59" t="s">
        <v>10</v>
      </c>
      <c r="C31" s="46" t="s">
        <v>38</v>
      </c>
      <c r="D31" s="46" t="s">
        <v>39</v>
      </c>
      <c r="E31" s="46" t="s">
        <v>0</v>
      </c>
      <c r="F31" s="60">
        <f>F34+F33+F32</f>
        <v>382</v>
      </c>
      <c r="G31" s="60">
        <f>G34+G33+G32</f>
        <v>0</v>
      </c>
      <c r="H31" s="60">
        <f>H34+H33+H32</f>
        <v>382</v>
      </c>
    </row>
    <row r="32" spans="1:8" ht="25.5" x14ac:dyDescent="0.25">
      <c r="A32" s="16" t="s">
        <v>13</v>
      </c>
      <c r="B32" s="28" t="s">
        <v>10</v>
      </c>
      <c r="C32" s="12" t="s">
        <v>38</v>
      </c>
      <c r="D32" s="12" t="s">
        <v>39</v>
      </c>
      <c r="E32" s="12" t="s">
        <v>40</v>
      </c>
      <c r="F32" s="18">
        <v>293</v>
      </c>
      <c r="G32" s="57">
        <f t="shared" si="4"/>
        <v>0</v>
      </c>
      <c r="H32" s="18">
        <v>293</v>
      </c>
    </row>
    <row r="33" spans="1:12" ht="25.5" x14ac:dyDescent="0.25">
      <c r="A33" s="16" t="s">
        <v>16</v>
      </c>
      <c r="B33" s="28" t="s">
        <v>10</v>
      </c>
      <c r="C33" s="12" t="s">
        <v>38</v>
      </c>
      <c r="D33" s="12" t="s">
        <v>39</v>
      </c>
      <c r="E33" s="12" t="s">
        <v>41</v>
      </c>
      <c r="F33" s="18">
        <v>88</v>
      </c>
      <c r="G33" s="57">
        <f t="shared" si="4"/>
        <v>0</v>
      </c>
      <c r="H33" s="18">
        <v>88</v>
      </c>
    </row>
    <row r="34" spans="1:12" ht="51" x14ac:dyDescent="0.25">
      <c r="A34" s="16" t="s">
        <v>18</v>
      </c>
      <c r="B34" s="28" t="s">
        <v>10</v>
      </c>
      <c r="C34" s="12" t="s">
        <v>38</v>
      </c>
      <c r="D34" s="12" t="s">
        <v>42</v>
      </c>
      <c r="E34" s="12" t="s">
        <v>20</v>
      </c>
      <c r="F34" s="18">
        <v>1</v>
      </c>
      <c r="G34" s="57">
        <f t="shared" si="4"/>
        <v>0</v>
      </c>
      <c r="H34" s="18">
        <v>1</v>
      </c>
    </row>
    <row r="35" spans="1:12" ht="102" x14ac:dyDescent="0.25">
      <c r="A35" s="43" t="s">
        <v>43</v>
      </c>
      <c r="B35" s="37" t="s">
        <v>10</v>
      </c>
      <c r="C35" s="34" t="s">
        <v>44</v>
      </c>
      <c r="D35" s="34" t="s">
        <v>12</v>
      </c>
      <c r="E35" s="34" t="s">
        <v>0</v>
      </c>
      <c r="F35" s="44">
        <f>F36</f>
        <v>0</v>
      </c>
      <c r="G35" s="44">
        <f>G36</f>
        <v>0</v>
      </c>
      <c r="H35" s="44">
        <f t="shared" ref="H35" si="5">H36</f>
        <v>0</v>
      </c>
    </row>
    <row r="36" spans="1:12" ht="51" x14ac:dyDescent="0.25">
      <c r="A36" s="16" t="s">
        <v>18</v>
      </c>
      <c r="B36" s="28" t="s">
        <v>10</v>
      </c>
      <c r="C36" s="12" t="s">
        <v>44</v>
      </c>
      <c r="D36" s="12" t="s">
        <v>46</v>
      </c>
      <c r="E36" s="12" t="s">
        <v>20</v>
      </c>
      <c r="F36" s="18">
        <v>0</v>
      </c>
      <c r="G36" s="57">
        <f t="shared" si="4"/>
        <v>0</v>
      </c>
      <c r="H36" s="18">
        <v>0</v>
      </c>
      <c r="L36" s="71"/>
    </row>
    <row r="37" spans="1:12" ht="63.75" x14ac:dyDescent="0.25">
      <c r="A37" s="43" t="s">
        <v>45</v>
      </c>
      <c r="B37" s="37" t="s">
        <v>10</v>
      </c>
      <c r="C37" s="34" t="s">
        <v>44</v>
      </c>
      <c r="D37" s="34" t="s">
        <v>12</v>
      </c>
      <c r="E37" s="34" t="s">
        <v>0</v>
      </c>
      <c r="F37" s="44">
        <f>F38</f>
        <v>89</v>
      </c>
      <c r="G37" s="44">
        <f t="shared" ref="G37:H37" si="6">G38</f>
        <v>0</v>
      </c>
      <c r="H37" s="44">
        <f t="shared" si="6"/>
        <v>89</v>
      </c>
    </row>
    <row r="38" spans="1:12" ht="51" x14ac:dyDescent="0.25">
      <c r="A38" s="16" t="s">
        <v>18</v>
      </c>
      <c r="B38" s="28" t="s">
        <v>10</v>
      </c>
      <c r="C38" s="12" t="s">
        <v>44</v>
      </c>
      <c r="D38" s="12" t="s">
        <v>46</v>
      </c>
      <c r="E38" s="12" t="s">
        <v>20</v>
      </c>
      <c r="F38" s="18">
        <v>89</v>
      </c>
      <c r="G38" s="57">
        <f t="shared" si="4"/>
        <v>0</v>
      </c>
      <c r="H38" s="18">
        <v>89</v>
      </c>
    </row>
    <row r="39" spans="1:12" ht="76.5" x14ac:dyDescent="0.25">
      <c r="A39" s="43" t="s">
        <v>47</v>
      </c>
      <c r="B39" s="37" t="s">
        <v>10</v>
      </c>
      <c r="C39" s="34" t="s">
        <v>48</v>
      </c>
      <c r="D39" s="34" t="s">
        <v>12</v>
      </c>
      <c r="E39" s="34" t="s">
        <v>0</v>
      </c>
      <c r="F39" s="44">
        <f>F40</f>
        <v>10</v>
      </c>
      <c r="G39" s="44">
        <f t="shared" ref="G39:H39" si="7">G40</f>
        <v>10</v>
      </c>
      <c r="H39" s="44">
        <f t="shared" si="7"/>
        <v>0</v>
      </c>
    </row>
    <row r="40" spans="1:12" ht="51" x14ac:dyDescent="0.25">
      <c r="A40" s="16" t="s">
        <v>18</v>
      </c>
      <c r="B40" s="28" t="s">
        <v>10</v>
      </c>
      <c r="C40" s="12" t="s">
        <v>48</v>
      </c>
      <c r="D40" s="12" t="s">
        <v>49</v>
      </c>
      <c r="E40" s="12" t="s">
        <v>20</v>
      </c>
      <c r="F40" s="18">
        <v>10</v>
      </c>
      <c r="G40" s="57">
        <f t="shared" si="4"/>
        <v>10</v>
      </c>
      <c r="H40" s="18">
        <v>0</v>
      </c>
    </row>
    <row r="41" spans="1:12" s="66" customFormat="1" x14ac:dyDescent="0.25">
      <c r="A41" s="43" t="s">
        <v>91</v>
      </c>
      <c r="B41" s="37" t="s">
        <v>10</v>
      </c>
      <c r="C41" s="34" t="s">
        <v>51</v>
      </c>
      <c r="D41" s="34" t="s">
        <v>12</v>
      </c>
      <c r="E41" s="34" t="s">
        <v>0</v>
      </c>
      <c r="F41" s="44">
        <f>F61+F59+F57+F53+F50+F48+F46+F44+F42</f>
        <v>1247.67</v>
      </c>
      <c r="G41" s="44">
        <f t="shared" ref="G41:H41" si="8">G61+G59+G57+G53+G50+G48+G46+G44+G42</f>
        <v>-256.55000000000007</v>
      </c>
      <c r="H41" s="44">
        <f t="shared" si="8"/>
        <v>1504.22</v>
      </c>
    </row>
    <row r="42" spans="1:12" ht="25.5" x14ac:dyDescent="0.25">
      <c r="A42" s="43" t="s">
        <v>50</v>
      </c>
      <c r="B42" s="37" t="s">
        <v>10</v>
      </c>
      <c r="C42" s="34" t="s">
        <v>51</v>
      </c>
      <c r="D42" s="34" t="s">
        <v>12</v>
      </c>
      <c r="E42" s="34" t="s">
        <v>0</v>
      </c>
      <c r="F42" s="44">
        <f>F43</f>
        <v>537.66999999999996</v>
      </c>
      <c r="G42" s="44">
        <f t="shared" ref="G42:H42" si="9">G43</f>
        <v>-246.55000000000007</v>
      </c>
      <c r="H42" s="44">
        <f t="shared" si="9"/>
        <v>784.22</v>
      </c>
    </row>
    <row r="43" spans="1:12" ht="25.5" x14ac:dyDescent="0.25">
      <c r="A43" s="16" t="s">
        <v>13</v>
      </c>
      <c r="B43" s="28" t="s">
        <v>10</v>
      </c>
      <c r="C43" s="12" t="s">
        <v>51</v>
      </c>
      <c r="D43" s="12" t="s">
        <v>52</v>
      </c>
      <c r="E43" s="12" t="s">
        <v>20</v>
      </c>
      <c r="F43" s="18">
        <v>537.66999999999996</v>
      </c>
      <c r="G43" s="57">
        <f t="shared" si="4"/>
        <v>-246.55000000000007</v>
      </c>
      <c r="H43" s="18">
        <v>784.22</v>
      </c>
    </row>
    <row r="44" spans="1:12" x14ac:dyDescent="0.25">
      <c r="A44" s="43" t="s">
        <v>53</v>
      </c>
      <c r="B44" s="37" t="s">
        <v>10</v>
      </c>
      <c r="C44" s="34" t="s">
        <v>51</v>
      </c>
      <c r="D44" s="34" t="s">
        <v>12</v>
      </c>
      <c r="E44" s="34" t="s">
        <v>0</v>
      </c>
      <c r="F44" s="44">
        <f>F45</f>
        <v>500</v>
      </c>
      <c r="G44" s="44">
        <f t="shared" ref="G44:H44" si="10">G45</f>
        <v>0</v>
      </c>
      <c r="H44" s="44">
        <f t="shared" si="10"/>
        <v>500</v>
      </c>
    </row>
    <row r="45" spans="1:12" ht="36.75" customHeight="1" x14ac:dyDescent="0.25">
      <c r="A45" s="16" t="s">
        <v>18</v>
      </c>
      <c r="B45" s="28" t="s">
        <v>10</v>
      </c>
      <c r="C45" s="12" t="s">
        <v>51</v>
      </c>
      <c r="D45" s="12" t="s">
        <v>80</v>
      </c>
      <c r="E45" s="12" t="s">
        <v>20</v>
      </c>
      <c r="F45" s="18">
        <v>500</v>
      </c>
      <c r="G45" s="57">
        <f t="shared" si="4"/>
        <v>0</v>
      </c>
      <c r="H45" s="18">
        <v>500</v>
      </c>
    </row>
    <row r="46" spans="1:12" ht="63.75" x14ac:dyDescent="0.25">
      <c r="A46" s="45" t="s">
        <v>81</v>
      </c>
      <c r="B46" s="37" t="s">
        <v>10</v>
      </c>
      <c r="C46" s="34" t="s">
        <v>51</v>
      </c>
      <c r="D46" s="34" t="s">
        <v>12</v>
      </c>
      <c r="E46" s="34" t="s">
        <v>0</v>
      </c>
      <c r="F46" s="44">
        <f>F47</f>
        <v>0</v>
      </c>
      <c r="G46" s="44">
        <f t="shared" ref="G46:H46" si="11">G47</f>
        <v>0</v>
      </c>
      <c r="H46" s="44">
        <f t="shared" si="11"/>
        <v>0</v>
      </c>
    </row>
    <row r="47" spans="1:12" ht="30.75" customHeight="1" x14ac:dyDescent="0.25">
      <c r="A47" s="16" t="s">
        <v>18</v>
      </c>
      <c r="B47" s="28" t="s">
        <v>10</v>
      </c>
      <c r="C47" s="12" t="s">
        <v>51</v>
      </c>
      <c r="D47" s="12" t="s">
        <v>54</v>
      </c>
      <c r="E47" s="12" t="s">
        <v>20</v>
      </c>
      <c r="F47" s="18">
        <v>0</v>
      </c>
      <c r="G47" s="57">
        <f t="shared" si="4"/>
        <v>0</v>
      </c>
      <c r="H47" s="18">
        <v>0</v>
      </c>
    </row>
    <row r="48" spans="1:12" x14ac:dyDescent="0.25">
      <c r="A48" s="45" t="s">
        <v>82</v>
      </c>
      <c r="B48" s="37" t="s">
        <v>10</v>
      </c>
      <c r="C48" s="34" t="s">
        <v>51</v>
      </c>
      <c r="D48" s="34" t="s">
        <v>12</v>
      </c>
      <c r="E48" s="34" t="s">
        <v>0</v>
      </c>
      <c r="F48" s="44">
        <f>F49</f>
        <v>0</v>
      </c>
      <c r="G48" s="44">
        <f t="shared" ref="G48:H48" si="12">G49</f>
        <v>0</v>
      </c>
      <c r="H48" s="44">
        <f t="shared" si="12"/>
        <v>0</v>
      </c>
    </row>
    <row r="49" spans="1:12" ht="37.5" customHeight="1" x14ac:dyDescent="0.25">
      <c r="A49" s="16" t="s">
        <v>18</v>
      </c>
      <c r="B49" s="28" t="s">
        <v>10</v>
      </c>
      <c r="C49" s="12" t="s">
        <v>51</v>
      </c>
      <c r="D49" s="12" t="s">
        <v>83</v>
      </c>
      <c r="E49" s="12" t="s">
        <v>20</v>
      </c>
      <c r="F49" s="18">
        <v>0</v>
      </c>
      <c r="G49" s="57">
        <f t="shared" si="4"/>
        <v>0</v>
      </c>
      <c r="H49" s="18">
        <v>0</v>
      </c>
    </row>
    <row r="50" spans="1:12" ht="26.25" customHeight="1" x14ac:dyDescent="0.25">
      <c r="A50" s="45" t="s">
        <v>84</v>
      </c>
      <c r="B50" s="37" t="s">
        <v>10</v>
      </c>
      <c r="C50" s="34" t="s">
        <v>51</v>
      </c>
      <c r="D50" s="34" t="s">
        <v>12</v>
      </c>
      <c r="E50" s="34" t="s">
        <v>0</v>
      </c>
      <c r="F50" s="44">
        <f>F52+F51</f>
        <v>10</v>
      </c>
      <c r="G50" s="44">
        <f t="shared" ref="G50:H50" si="13">G52+G51</f>
        <v>0</v>
      </c>
      <c r="H50" s="44">
        <f t="shared" si="13"/>
        <v>10</v>
      </c>
      <c r="L50" s="62"/>
    </row>
    <row r="51" spans="1:12" ht="29.25" customHeight="1" x14ac:dyDescent="0.25">
      <c r="A51" s="16" t="s">
        <v>18</v>
      </c>
      <c r="B51" s="28" t="s">
        <v>10</v>
      </c>
      <c r="C51" s="12" t="s">
        <v>51</v>
      </c>
      <c r="D51" s="12" t="s">
        <v>56</v>
      </c>
      <c r="E51" s="12" t="s">
        <v>85</v>
      </c>
      <c r="F51" s="18">
        <v>0</v>
      </c>
      <c r="G51" s="57">
        <f t="shared" si="4"/>
        <v>0</v>
      </c>
      <c r="H51" s="18">
        <v>0</v>
      </c>
    </row>
    <row r="52" spans="1:12" ht="30" customHeight="1" x14ac:dyDescent="0.25">
      <c r="A52" s="16" t="s">
        <v>18</v>
      </c>
      <c r="B52" s="28" t="s">
        <v>10</v>
      </c>
      <c r="C52" s="12" t="s">
        <v>51</v>
      </c>
      <c r="D52" s="12" t="s">
        <v>56</v>
      </c>
      <c r="E52" s="12" t="s">
        <v>20</v>
      </c>
      <c r="F52" s="18">
        <v>10</v>
      </c>
      <c r="G52" s="57">
        <f t="shared" si="4"/>
        <v>0</v>
      </c>
      <c r="H52" s="18">
        <v>10</v>
      </c>
    </row>
    <row r="53" spans="1:12" ht="36" x14ac:dyDescent="0.25">
      <c r="A53" s="39" t="s">
        <v>55</v>
      </c>
      <c r="B53" s="37" t="s">
        <v>10</v>
      </c>
      <c r="C53" s="46" t="s">
        <v>51</v>
      </c>
      <c r="D53" s="34" t="s">
        <v>12</v>
      </c>
      <c r="E53" s="34" t="s">
        <v>0</v>
      </c>
      <c r="F53" s="41">
        <f>F56+F55+F54</f>
        <v>200</v>
      </c>
      <c r="G53" s="41">
        <f t="shared" ref="G53:H53" si="14">G56+G55+G54</f>
        <v>-10</v>
      </c>
      <c r="H53" s="41">
        <f t="shared" si="14"/>
        <v>210</v>
      </c>
    </row>
    <row r="54" spans="1:12" s="63" customFormat="1" ht="35.25" customHeight="1" x14ac:dyDescent="0.25">
      <c r="A54" s="25" t="s">
        <v>18</v>
      </c>
      <c r="B54" s="28">
        <v>803</v>
      </c>
      <c r="C54" s="12" t="s">
        <v>51</v>
      </c>
      <c r="D54" s="12" t="s">
        <v>56</v>
      </c>
      <c r="E54" s="12" t="s">
        <v>85</v>
      </c>
      <c r="F54" s="17">
        <v>0</v>
      </c>
      <c r="G54" s="57">
        <f t="shared" si="4"/>
        <v>0</v>
      </c>
      <c r="H54" s="17">
        <v>0</v>
      </c>
    </row>
    <row r="55" spans="1:12" ht="35.25" customHeight="1" x14ac:dyDescent="0.25">
      <c r="A55" s="25" t="s">
        <v>18</v>
      </c>
      <c r="B55" s="28">
        <v>803</v>
      </c>
      <c r="C55" s="12" t="s">
        <v>51</v>
      </c>
      <c r="D55" s="12" t="s">
        <v>56</v>
      </c>
      <c r="E55" s="12" t="s">
        <v>20</v>
      </c>
      <c r="F55" s="17">
        <v>0</v>
      </c>
      <c r="G55" s="57">
        <f t="shared" si="4"/>
        <v>0</v>
      </c>
      <c r="H55" s="17">
        <v>0</v>
      </c>
    </row>
    <row r="56" spans="1:12" ht="35.25" customHeight="1" x14ac:dyDescent="0.25">
      <c r="A56" s="25" t="s">
        <v>18</v>
      </c>
      <c r="B56" s="28">
        <v>803</v>
      </c>
      <c r="C56" s="12" t="s">
        <v>51</v>
      </c>
      <c r="D56" s="12" t="s">
        <v>57</v>
      </c>
      <c r="E56" s="12" t="s">
        <v>20</v>
      </c>
      <c r="F56" s="17">
        <v>200</v>
      </c>
      <c r="G56" s="57">
        <f t="shared" si="4"/>
        <v>-10</v>
      </c>
      <c r="H56" s="17">
        <v>210</v>
      </c>
    </row>
    <row r="57" spans="1:12" ht="48" x14ac:dyDescent="0.25">
      <c r="A57" s="39" t="s">
        <v>58</v>
      </c>
      <c r="B57" s="37" t="s">
        <v>10</v>
      </c>
      <c r="C57" s="46" t="s">
        <v>51</v>
      </c>
      <c r="D57" s="34" t="s">
        <v>12</v>
      </c>
      <c r="E57" s="34" t="s">
        <v>0</v>
      </c>
      <c r="F57" s="41">
        <f>F58</f>
        <v>0</v>
      </c>
      <c r="G57" s="41">
        <f t="shared" ref="G57:H57" si="15">G58</f>
        <v>0</v>
      </c>
      <c r="H57" s="41">
        <f t="shared" si="15"/>
        <v>0</v>
      </c>
    </row>
    <row r="58" spans="1:12" ht="35.25" customHeight="1" x14ac:dyDescent="0.25">
      <c r="A58" s="25" t="s">
        <v>18</v>
      </c>
      <c r="B58" s="28" t="s">
        <v>10</v>
      </c>
      <c r="C58" s="12" t="s">
        <v>51</v>
      </c>
      <c r="D58" s="12" t="s">
        <v>59</v>
      </c>
      <c r="E58" s="12" t="s">
        <v>20</v>
      </c>
      <c r="F58" s="17">
        <v>0</v>
      </c>
      <c r="G58" s="57">
        <f>F58-H58</f>
        <v>0</v>
      </c>
      <c r="H58" s="17">
        <v>0</v>
      </c>
    </row>
    <row r="59" spans="1:12" ht="37.5" customHeight="1" x14ac:dyDescent="0.25">
      <c r="A59" s="39" t="s">
        <v>58</v>
      </c>
      <c r="B59" s="37" t="s">
        <v>10</v>
      </c>
      <c r="C59" s="46" t="s">
        <v>51</v>
      </c>
      <c r="D59" s="34" t="s">
        <v>12</v>
      </c>
      <c r="E59" s="34" t="s">
        <v>0</v>
      </c>
      <c r="F59" s="41">
        <f>F60</f>
        <v>0</v>
      </c>
      <c r="G59" s="41">
        <f t="shared" ref="G59:H59" si="16">G60</f>
        <v>0</v>
      </c>
      <c r="H59" s="41">
        <f t="shared" si="16"/>
        <v>0</v>
      </c>
    </row>
    <row r="60" spans="1:12" ht="35.25" customHeight="1" x14ac:dyDescent="0.25">
      <c r="A60" s="25" t="s">
        <v>18</v>
      </c>
      <c r="B60" s="28" t="s">
        <v>10</v>
      </c>
      <c r="C60" s="12" t="s">
        <v>51</v>
      </c>
      <c r="D60" s="12" t="s">
        <v>86</v>
      </c>
      <c r="E60" s="12" t="s">
        <v>20</v>
      </c>
      <c r="F60" s="17">
        <v>0</v>
      </c>
      <c r="G60" s="57">
        <f>F60-H60</f>
        <v>0</v>
      </c>
      <c r="H60" s="17">
        <v>0</v>
      </c>
    </row>
    <row r="61" spans="1:12" ht="46.5" customHeight="1" x14ac:dyDescent="0.25">
      <c r="A61" s="39" t="s">
        <v>87</v>
      </c>
      <c r="B61" s="37" t="s">
        <v>10</v>
      </c>
      <c r="C61" s="46" t="s">
        <v>51</v>
      </c>
      <c r="D61" s="34" t="s">
        <v>12</v>
      </c>
      <c r="E61" s="34" t="s">
        <v>0</v>
      </c>
      <c r="F61" s="41">
        <f>F62</f>
        <v>0</v>
      </c>
      <c r="G61" s="41">
        <f t="shared" ref="G61:H61" si="17">G62</f>
        <v>0</v>
      </c>
      <c r="H61" s="41">
        <f t="shared" si="17"/>
        <v>0</v>
      </c>
    </row>
    <row r="62" spans="1:12" ht="35.25" customHeight="1" x14ac:dyDescent="0.25">
      <c r="A62" s="25" t="s">
        <v>18</v>
      </c>
      <c r="B62" s="28" t="s">
        <v>10</v>
      </c>
      <c r="C62" s="12" t="s">
        <v>51</v>
      </c>
      <c r="D62" s="12" t="s">
        <v>88</v>
      </c>
      <c r="E62" s="12" t="s">
        <v>20</v>
      </c>
      <c r="F62" s="17">
        <v>0</v>
      </c>
      <c r="G62" s="57">
        <f>F62-H62</f>
        <v>0</v>
      </c>
      <c r="H62" s="17">
        <v>0</v>
      </c>
    </row>
    <row r="63" spans="1:12" ht="36" customHeight="1" x14ac:dyDescent="0.25">
      <c r="A63" s="39" t="s">
        <v>60</v>
      </c>
      <c r="B63" s="37" t="s">
        <v>10</v>
      </c>
      <c r="C63" s="46" t="s">
        <v>61</v>
      </c>
      <c r="D63" s="34" t="s">
        <v>12</v>
      </c>
      <c r="E63" s="34" t="s">
        <v>0</v>
      </c>
      <c r="F63" s="41">
        <f>F64</f>
        <v>8</v>
      </c>
      <c r="G63" s="41">
        <f t="shared" ref="G63:H63" si="18">G64</f>
        <v>0</v>
      </c>
      <c r="H63" s="41">
        <f t="shared" si="18"/>
        <v>8</v>
      </c>
    </row>
    <row r="64" spans="1:12" ht="35.25" customHeight="1" x14ac:dyDescent="0.25">
      <c r="A64" s="25" t="s">
        <v>18</v>
      </c>
      <c r="B64" s="28" t="s">
        <v>10</v>
      </c>
      <c r="C64" s="12" t="s">
        <v>61</v>
      </c>
      <c r="D64" s="12" t="s">
        <v>62</v>
      </c>
      <c r="E64" s="12" t="s">
        <v>20</v>
      </c>
      <c r="F64" s="17">
        <v>8</v>
      </c>
      <c r="G64" s="57">
        <f>F64-H64</f>
        <v>0</v>
      </c>
      <c r="H64" s="17">
        <v>8</v>
      </c>
    </row>
    <row r="65" spans="1:8" ht="25.5" x14ac:dyDescent="0.25">
      <c r="A65" s="47" t="s">
        <v>63</v>
      </c>
      <c r="B65" s="37">
        <v>803</v>
      </c>
      <c r="C65" s="33" t="s">
        <v>64</v>
      </c>
      <c r="D65" s="34" t="s">
        <v>12</v>
      </c>
      <c r="E65" s="34" t="s">
        <v>0</v>
      </c>
      <c r="F65" s="41">
        <f>F67+F66</f>
        <v>1935.1</v>
      </c>
      <c r="G65" s="41">
        <f>G67+G66</f>
        <v>374.38</v>
      </c>
      <c r="H65" s="41">
        <f>H67+H66</f>
        <v>1560.72</v>
      </c>
    </row>
    <row r="66" spans="1:8" ht="25.5" x14ac:dyDescent="0.25">
      <c r="A66" s="30" t="s">
        <v>65</v>
      </c>
      <c r="B66" s="28">
        <v>803</v>
      </c>
      <c r="C66" s="12" t="s">
        <v>64</v>
      </c>
      <c r="D66" s="12" t="s">
        <v>66</v>
      </c>
      <c r="E66" s="31" t="s">
        <v>67</v>
      </c>
      <c r="F66" s="17">
        <v>1935.1</v>
      </c>
      <c r="G66" s="48">
        <f>F66-H66</f>
        <v>384.28</v>
      </c>
      <c r="H66" s="17">
        <v>1550.82</v>
      </c>
    </row>
    <row r="67" spans="1:8" ht="26.25" customHeight="1" x14ac:dyDescent="0.25">
      <c r="A67" s="72" t="s">
        <v>101</v>
      </c>
      <c r="B67" s="28" t="s">
        <v>10</v>
      </c>
      <c r="C67" s="12" t="s">
        <v>64</v>
      </c>
      <c r="D67" s="12" t="s">
        <v>102</v>
      </c>
      <c r="E67" s="31" t="s">
        <v>67</v>
      </c>
      <c r="F67" s="17">
        <v>0</v>
      </c>
      <c r="G67" s="48">
        <f>F67-H67</f>
        <v>-9.9</v>
      </c>
      <c r="H67" s="17">
        <v>9.9</v>
      </c>
    </row>
    <row r="68" spans="1:8" ht="43.5" customHeight="1" x14ac:dyDescent="0.25">
      <c r="A68" s="43" t="s">
        <v>68</v>
      </c>
      <c r="B68" s="37">
        <v>803</v>
      </c>
      <c r="C68" s="34" t="s">
        <v>69</v>
      </c>
      <c r="D68" s="34" t="s">
        <v>12</v>
      </c>
      <c r="E68" s="34" t="s">
        <v>0</v>
      </c>
      <c r="F68" s="41">
        <f>F70+F69</f>
        <v>10</v>
      </c>
      <c r="G68" s="41">
        <f t="shared" ref="G68:H68" si="19">G70+G69</f>
        <v>0</v>
      </c>
      <c r="H68" s="41">
        <f t="shared" si="19"/>
        <v>10</v>
      </c>
    </row>
    <row r="69" spans="1:8" ht="33" customHeight="1" x14ac:dyDescent="0.25">
      <c r="A69" s="16" t="s">
        <v>18</v>
      </c>
      <c r="B69" s="64">
        <v>803</v>
      </c>
      <c r="C69" s="12" t="s">
        <v>89</v>
      </c>
      <c r="D69" s="14">
        <v>8980500190</v>
      </c>
      <c r="E69" s="14">
        <v>244</v>
      </c>
      <c r="F69" s="17">
        <v>0</v>
      </c>
      <c r="G69" s="48">
        <f>F69-H69</f>
        <v>0</v>
      </c>
      <c r="H69" s="17">
        <v>0</v>
      </c>
    </row>
    <row r="70" spans="1:8" ht="38.25" customHeight="1" x14ac:dyDescent="0.25">
      <c r="A70" s="16" t="s">
        <v>18</v>
      </c>
      <c r="B70" s="64">
        <v>803</v>
      </c>
      <c r="C70" s="12" t="s">
        <v>69</v>
      </c>
      <c r="D70" s="14">
        <v>8980500190</v>
      </c>
      <c r="E70" s="14">
        <v>244</v>
      </c>
      <c r="F70" s="17">
        <v>10</v>
      </c>
      <c r="G70" s="48">
        <f>F70-H70</f>
        <v>0</v>
      </c>
      <c r="H70" s="17">
        <v>10</v>
      </c>
    </row>
    <row r="71" spans="1:8" ht="37.5" customHeight="1" x14ac:dyDescent="0.25">
      <c r="A71" s="43" t="s">
        <v>70</v>
      </c>
      <c r="B71" s="37" t="s">
        <v>10</v>
      </c>
      <c r="C71" s="34" t="s">
        <v>71</v>
      </c>
      <c r="D71" s="34" t="s">
        <v>12</v>
      </c>
      <c r="E71" s="34" t="s">
        <v>0</v>
      </c>
      <c r="F71" s="41">
        <f>F72</f>
        <v>10</v>
      </c>
      <c r="G71" s="42">
        <f>G72</f>
        <v>0</v>
      </c>
      <c r="H71" s="41">
        <f t="shared" ref="H71" si="20">H72</f>
        <v>10</v>
      </c>
    </row>
    <row r="72" spans="1:8" ht="30.75" customHeight="1" x14ac:dyDescent="0.25">
      <c r="A72" s="16" t="s">
        <v>18</v>
      </c>
      <c r="B72" s="65">
        <v>803</v>
      </c>
      <c r="C72" s="12">
        <v>1101</v>
      </c>
      <c r="D72" s="14">
        <v>8981000190</v>
      </c>
      <c r="E72" s="14">
        <v>244</v>
      </c>
      <c r="F72" s="15">
        <v>10</v>
      </c>
      <c r="G72" s="48">
        <f>F72-H72</f>
        <v>0</v>
      </c>
      <c r="H72" s="15">
        <v>10</v>
      </c>
    </row>
    <row r="73" spans="1:8" x14ac:dyDescent="0.25">
      <c r="A73" s="20" t="s">
        <v>72</v>
      </c>
      <c r="B73" s="26"/>
      <c r="C73" s="19"/>
      <c r="D73" s="22"/>
      <c r="E73" s="21"/>
      <c r="F73" s="27">
        <f>F12+F41+F63+F65+F68+F71</f>
        <v>9270.9</v>
      </c>
      <c r="G73" s="67">
        <f>G12+G41+G63+G65+G68+G71</f>
        <v>-9.8999999999998636</v>
      </c>
      <c r="H73" s="27">
        <f>H12+H41+H63+H65+H68+H71</f>
        <v>9280.7999999999993</v>
      </c>
    </row>
  </sheetData>
  <mergeCells count="10">
    <mergeCell ref="F5:H5"/>
    <mergeCell ref="A6:K6"/>
    <mergeCell ref="A7:H7"/>
    <mergeCell ref="A8:A9"/>
    <mergeCell ref="B8:H8"/>
    <mergeCell ref="A10:A11"/>
    <mergeCell ref="C10:E10"/>
    <mergeCell ref="F10:F11"/>
    <mergeCell ref="G10:G11"/>
    <mergeCell ref="H10:H11"/>
  </mergeCells>
  <pageMargins left="0.7" right="0.7" top="0.75" bottom="0.75" header="0.3" footer="0.3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прил6</vt:lpstr>
      <vt:lpstr>прил6 за 9мес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cp:lastPrinted>2016-10-19T09:12:25Z</cp:lastPrinted>
  <dcterms:created xsi:type="dcterms:W3CDTF">2016-07-20T06:38:26Z</dcterms:created>
  <dcterms:modified xsi:type="dcterms:W3CDTF">2016-10-21T04:00:18Z</dcterms:modified>
</cp:coreProperties>
</file>